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 PLANIFIFICACION Y DESARROLLO 2021\1 MEMORIA2020  PEI2024  POA2021\MATERIAL A PRESENTAR MI PEI POA\INDICADORES 2022\MARZO 2022\"/>
    </mc:Choice>
  </mc:AlternateContent>
  <bookViews>
    <workbookView minimized="1"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POA'!$B$27</definedName>
    <definedName name="_Hlk66619389" localSheetId="0">'Indicadores POA'!#REF!</definedName>
    <definedName name="_xlnm.Print_Area" localSheetId="0">'Indicadores POA'!$B$123:$AF$173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5" i="1" l="1"/>
  <c r="H93" i="1" l="1"/>
  <c r="H92" i="1"/>
  <c r="H95" i="1"/>
  <c r="H23" i="1"/>
  <c r="F71" i="1" l="1"/>
  <c r="F63" i="1"/>
  <c r="AB144" i="1" l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AB143" i="1"/>
  <c r="AA143" i="1"/>
  <c r="Z143" i="1"/>
  <c r="Y143" i="1"/>
  <c r="X143" i="1"/>
  <c r="W143" i="1"/>
  <c r="V143" i="1"/>
  <c r="U143" i="1"/>
  <c r="T143" i="1"/>
  <c r="S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AB142" i="1"/>
  <c r="AA142" i="1"/>
  <c r="Z142" i="1"/>
  <c r="Y142" i="1"/>
  <c r="X142" i="1"/>
  <c r="W142" i="1"/>
  <c r="V142" i="1"/>
  <c r="U142" i="1"/>
  <c r="T142" i="1"/>
  <c r="S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AB141" i="1"/>
  <c r="AA141" i="1"/>
  <c r="Y141" i="1"/>
  <c r="W141" i="1"/>
  <c r="U141" i="1"/>
  <c r="S141" i="1"/>
  <c r="R141" i="1"/>
  <c r="Q141" i="1"/>
  <c r="O141" i="1"/>
  <c r="M141" i="1"/>
  <c r="L141" i="1"/>
  <c r="K141" i="1"/>
  <c r="I141" i="1"/>
  <c r="G141" i="1"/>
  <c r="E141" i="1"/>
  <c r="D141" i="1"/>
  <c r="C141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AB138" i="1"/>
  <c r="AA138" i="1"/>
  <c r="Z138" i="1"/>
  <c r="Y138" i="1"/>
  <c r="X138" i="1"/>
  <c r="W138" i="1"/>
  <c r="U138" i="1"/>
  <c r="T138" i="1"/>
  <c r="S138" i="1"/>
  <c r="Q138" i="1"/>
  <c r="P138" i="1"/>
  <c r="O138" i="1"/>
  <c r="N138" i="1"/>
  <c r="M138" i="1"/>
  <c r="K138" i="1"/>
  <c r="J138" i="1"/>
  <c r="I138" i="1"/>
  <c r="H138" i="1"/>
  <c r="G138" i="1"/>
  <c r="F138" i="1"/>
  <c r="E138" i="1"/>
  <c r="D138" i="1"/>
  <c r="C138" i="1"/>
  <c r="AB137" i="1"/>
  <c r="Z148" i="1" s="1"/>
  <c r="D137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C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C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C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C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Q117" i="1" s="1"/>
  <c r="C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C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C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C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C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C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C111" i="1"/>
  <c r="AB99" i="1"/>
  <c r="AB9" i="1" s="1"/>
  <c r="AA99" i="1"/>
  <c r="AA9" i="1" s="1"/>
  <c r="Y99" i="1"/>
  <c r="Y9" i="1" s="1"/>
  <c r="W99" i="1"/>
  <c r="W9" i="1" s="1"/>
  <c r="U99" i="1"/>
  <c r="U9" i="1" s="1"/>
  <c r="S99" i="1"/>
  <c r="S9" i="1" s="1"/>
  <c r="Q99" i="1"/>
  <c r="Q9" i="1" s="1"/>
  <c r="O99" i="1"/>
  <c r="O9" i="1" s="1"/>
  <c r="M99" i="1"/>
  <c r="M9" i="1" s="1"/>
  <c r="L99" i="1"/>
  <c r="L9" i="1" s="1"/>
  <c r="K99" i="1"/>
  <c r="K9" i="1" s="1"/>
  <c r="J99" i="1"/>
  <c r="J9" i="1" s="1"/>
  <c r="I99" i="1"/>
  <c r="I9" i="1" s="1"/>
  <c r="G99" i="1"/>
  <c r="G9" i="1" s="1"/>
  <c r="E99" i="1"/>
  <c r="E9" i="1" s="1"/>
  <c r="D99" i="1"/>
  <c r="R143" i="1"/>
  <c r="R142" i="1"/>
  <c r="Z141" i="1"/>
  <c r="X141" i="1"/>
  <c r="P141" i="1"/>
  <c r="J141" i="1"/>
  <c r="X99" i="1"/>
  <c r="X9" i="1" s="1"/>
  <c r="V138" i="1"/>
  <c r="R99" i="1"/>
  <c r="R9" i="1" s="1"/>
  <c r="L138" i="1"/>
  <c r="H141" i="1"/>
  <c r="F141" i="1"/>
  <c r="V141" i="1"/>
  <c r="T141" i="1"/>
  <c r="N141" i="1"/>
  <c r="Q121" i="1" l="1"/>
  <c r="Q120" i="1"/>
  <c r="Q119" i="1"/>
  <c r="Q118" i="1"/>
  <c r="Q116" i="1"/>
  <c r="K122" i="1"/>
  <c r="Q115" i="1"/>
  <c r="L122" i="1"/>
  <c r="F122" i="1"/>
  <c r="N122" i="1"/>
  <c r="Q114" i="1"/>
  <c r="M122" i="1"/>
  <c r="G137" i="1"/>
  <c r="P147" i="1" s="1"/>
  <c r="K137" i="1"/>
  <c r="R147" i="1" s="1"/>
  <c r="J122" i="1"/>
  <c r="Q113" i="1"/>
  <c r="AC138" i="1"/>
  <c r="O137" i="1"/>
  <c r="T147" i="1" s="1"/>
  <c r="W137" i="1"/>
  <c r="X147" i="1" s="1"/>
  <c r="AC140" i="1"/>
  <c r="U137" i="1"/>
  <c r="W147" i="1" s="1"/>
  <c r="AD139" i="1"/>
  <c r="M137" i="1"/>
  <c r="S147" i="1" s="1"/>
  <c r="AC144" i="1"/>
  <c r="J137" i="1"/>
  <c r="Q148" i="1" s="1"/>
  <c r="E137" i="1"/>
  <c r="O147" i="1" s="1"/>
  <c r="AC139" i="1"/>
  <c r="AD144" i="1"/>
  <c r="Y137" i="1"/>
  <c r="Y147" i="1" s="1"/>
  <c r="O122" i="1"/>
  <c r="P137" i="1"/>
  <c r="T148" i="1" s="1"/>
  <c r="AD140" i="1"/>
  <c r="H122" i="1"/>
  <c r="P122" i="1"/>
  <c r="Q137" i="1"/>
  <c r="U147" i="1" s="1"/>
  <c r="AA137" i="1"/>
  <c r="Z147" i="1" s="1"/>
  <c r="Z137" i="1"/>
  <c r="Y148" i="1" s="1"/>
  <c r="I122" i="1"/>
  <c r="I137" i="1"/>
  <c r="Q147" i="1" s="1"/>
  <c r="S137" i="1"/>
  <c r="V147" i="1" s="1"/>
  <c r="AC142" i="1"/>
  <c r="L137" i="1"/>
  <c r="R148" i="1" s="1"/>
  <c r="T137" i="1"/>
  <c r="V148" i="1" s="1"/>
  <c r="Q112" i="1"/>
  <c r="AC143" i="1"/>
  <c r="G122" i="1"/>
  <c r="AC141" i="1"/>
  <c r="AD141" i="1"/>
  <c r="AD143" i="1"/>
  <c r="N137" i="1"/>
  <c r="S148" i="1" s="1"/>
  <c r="X137" i="1"/>
  <c r="X148" i="1" s="1"/>
  <c r="H137" i="1"/>
  <c r="P148" i="1" s="1"/>
  <c r="V137" i="1"/>
  <c r="W148" i="1" s="1"/>
  <c r="AD142" i="1"/>
  <c r="F99" i="1"/>
  <c r="F9" i="1" s="1"/>
  <c r="N99" i="1"/>
  <c r="N9" i="1" s="1"/>
  <c r="V99" i="1"/>
  <c r="V9" i="1" s="1"/>
  <c r="F137" i="1"/>
  <c r="R138" i="1"/>
  <c r="R137" i="1" s="1"/>
  <c r="U148" i="1" s="1"/>
  <c r="T99" i="1"/>
  <c r="T9" i="1" s="1"/>
  <c r="E122" i="1"/>
  <c r="H99" i="1"/>
  <c r="H9" i="1" s="1"/>
  <c r="P99" i="1"/>
  <c r="P9" i="1" s="1"/>
  <c r="Z99" i="1"/>
  <c r="Z9" i="1" s="1"/>
  <c r="Q111" i="1"/>
  <c r="Q122" i="1" l="1"/>
  <c r="AA147" i="1"/>
  <c r="AC137" i="1"/>
  <c r="AD138" i="1"/>
  <c r="O148" i="1"/>
  <c r="AD137" i="1"/>
  <c r="AA148" i="1" s="1"/>
</calcChain>
</file>

<file path=xl/sharedStrings.xml><?xml version="1.0" encoding="utf-8"?>
<sst xmlns="http://schemas.openxmlformats.org/spreadsheetml/2006/main" count="186" uniqueCount="85">
  <si>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</si>
  <si>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</si>
  <si>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</si>
  <si>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</si>
  <si>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</si>
  <si>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</si>
  <si>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</si>
  <si>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</si>
  <si>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</si>
  <si>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</si>
  <si>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</si>
  <si>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</si>
  <si>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</si>
  <si>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</si>
  <si>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</si>
  <si>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</si>
  <si>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</si>
  <si>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</si>
  <si>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</si>
  <si>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</si>
  <si>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</si>
  <si>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</si>
  <si>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</si>
  <si>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</si>
  <si>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Santiago Rodríguez</t>
  </si>
  <si>
    <t>Elías Piña</t>
  </si>
  <si>
    <t xml:space="preserve">Independencia </t>
  </si>
  <si>
    <t xml:space="preserve">Pedernales </t>
  </si>
  <si>
    <t xml:space="preserve">Bahoruco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</si>
  <si>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</si>
  <si>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</si>
  <si>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</si>
  <si>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</si>
  <si>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</si>
  <si>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</si>
  <si>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</si>
  <si>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</si>
  <si>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</si>
  <si>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</si>
  <si>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</si>
  <si>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</si>
  <si>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</si>
  <si>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</si>
  <si>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</si>
  <si>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</si>
  <si>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</si>
  <si>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</si>
  <si>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</si>
  <si>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</si>
  <si>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</si>
  <si>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</si>
  <si>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</si>
  <si>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</si>
  <si>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</si>
  <si>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</si>
  <si>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</si>
  <si>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</si>
  <si>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</si>
  <si>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</si>
  <si>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</si>
  <si>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</si>
  <si>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</si>
  <si>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</si>
  <si>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</si>
  <si>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</si>
  <si>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</si>
  <si>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</si>
  <si>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</si>
  <si>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</si>
  <si>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</si>
  <si>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</si>
  <si>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Municipios incluidos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</si>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</sst>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9" fontId="0" fillId="5" borderId="0" xfId="0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POA'!$N$148:$U$148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0.36363636363636365</c:v>
                </c:pt>
                <c:pt idx="2">
                  <c:v>0.74236993591832301</c:v>
                </c:pt>
                <c:pt idx="3">
                  <c:v>0.18181818181818182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POA'!$N$149:$U$149</c:f>
              <c:numCache>
                <c:formatCode>General</c:formatCode>
                <c:ptCount val="8"/>
              </c:numCache>
            </c:numRef>
          </c:val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POA'!$O$147:$Z$147</c:f>
              <c:numCache>
                <c:formatCode>General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POA'!$N$148:$U$148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0.36363636363636365</c:v>
                </c:pt>
                <c:pt idx="2">
                  <c:v>0.74236993591832301</c:v>
                </c:pt>
                <c:pt idx="3">
                  <c:v>0.18181818181818182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POA'!$N$149:$U$149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717968"/>
        <c:axId val="760708720"/>
        <c:axId val="0"/>
      </c:bar3DChart>
      <c:catAx>
        <c:axId val="760717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0708720"/>
        <c:crosses val="autoZero"/>
        <c:auto val="1"/>
        <c:lblAlgn val="ctr"/>
        <c:lblOffset val="100"/>
        <c:noMultiLvlLbl val="0"/>
      </c:catAx>
      <c:valAx>
        <c:axId val="76070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071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115360</xdr:colOff>
      <xdr:row>0</xdr:row>
      <xdr:rowOff>42334</xdr:rowOff>
    </xdr:from>
    <xdr:to>
      <xdr:col>8</xdr:col>
      <xdr:colOff>100771</xdr:colOff>
      <xdr:row>2</xdr:row>
      <xdr:rowOff>157692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2860" y="42334"/>
          <a:ext cx="609828" cy="515408"/>
        </a:xfrm>
        <a:prstGeom prst="rect">
          <a:avLst/>
        </a:prstGeom>
      </xdr:spPr>
    </xdr:pic>
    <xdr:clientData/>
  </xdr:twoCellAnchor>
  <xdr:twoCellAnchor editAs="oneCell">
    <xdr:from>
      <xdr:col>9</xdr:col>
      <xdr:colOff>25399</xdr:colOff>
      <xdr:row>124</xdr:row>
      <xdr:rowOff>111124</xdr:rowOff>
    </xdr:from>
    <xdr:to>
      <xdr:col>10</xdr:col>
      <xdr:colOff>380258</xdr:colOff>
      <xdr:row>128</xdr:row>
      <xdr:rowOff>137582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899" y="26381074"/>
          <a:ext cx="979275" cy="82655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144</xdr:row>
      <xdr:rowOff>47624</xdr:rowOff>
    </xdr:from>
    <xdr:to>
      <xdr:col>9</xdr:col>
      <xdr:colOff>63500</xdr:colOff>
      <xdr:row>157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101</xdr:row>
      <xdr:rowOff>52917</xdr:rowOff>
    </xdr:from>
    <xdr:to>
      <xdr:col>11</xdr:col>
      <xdr:colOff>306917</xdr:colOff>
      <xdr:row>102</xdr:row>
      <xdr:rowOff>11032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75"/>
  <sheetViews>
    <sheetView tabSelected="1" topLeftCell="C124" zoomScale="90" zoomScaleNormal="90" workbookViewId="0">
      <selection activeCell="C128" sqref="C128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6" width="5.7109375" style="4" customWidth="1"/>
    <col min="17" max="17" width="9.7109375" style="4" bestFit="1" customWidth="1"/>
    <col min="18" max="18" width="6" style="4" customWidth="1"/>
    <col min="19" max="19" width="5.42578125" style="4" bestFit="1" customWidth="1"/>
    <col min="20" max="20" width="5.5703125" style="4" customWidth="1"/>
    <col min="21" max="21" width="5.140625" style="4" bestFit="1" customWidth="1"/>
    <col min="22" max="22" width="5.7109375" style="4" bestFit="1" customWidth="1"/>
    <col min="23" max="23" width="5" style="4" bestFit="1" customWidth="1"/>
    <col min="24" max="24" width="5.7109375" style="4" customWidth="1"/>
    <col min="25" max="25" width="5.5703125" style="4" bestFit="1" customWidth="1"/>
    <col min="26" max="26" width="5.7109375" style="4" bestFit="1" customWidth="1"/>
    <col min="27" max="27" width="6" style="4" customWidth="1"/>
    <col min="28" max="28" width="5.7109375" style="11" customWidth="1"/>
    <col min="29" max="29" width="9.140625" style="4"/>
    <col min="30" max="30" width="9.140625" style="11"/>
    <col min="31" max="31" width="2.42578125" style="11" customWidth="1"/>
    <col min="32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76" t="s">
        <v>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2"/>
    </row>
    <row r="5" spans="2:28" ht="15.75" x14ac:dyDescent="0.25">
      <c r="B5" s="76" t="s">
        <v>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1"/>
      <c r="AB5" s="2"/>
    </row>
    <row r="6" spans="2:28" ht="21" x14ac:dyDescent="0.35">
      <c r="B6" s="77" t="s">
        <v>84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5"/>
      <c r="AB6" s="2"/>
    </row>
    <row r="7" spans="2:28" ht="15.75" x14ac:dyDescent="0.25">
      <c r="B7" s="78" t="s">
        <v>2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2"/>
    </row>
    <row r="8" spans="2:28" ht="31.5" x14ac:dyDescent="0.25">
      <c r="B8" s="78" t="s">
        <v>3</v>
      </c>
      <c r="C8" s="78"/>
      <c r="D8" s="78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75" t="s">
        <v>17</v>
      </c>
      <c r="C9" s="75"/>
      <c r="D9" s="75"/>
      <c r="E9" s="8">
        <f t="shared" ref="E9:AB9" si="0">+E99</f>
        <v>12</v>
      </c>
      <c r="F9" s="9">
        <f t="shared" si="0"/>
        <v>0.36363636363636365</v>
      </c>
      <c r="G9" s="8">
        <f t="shared" si="0"/>
        <v>23</v>
      </c>
      <c r="H9" s="9">
        <f t="shared" si="0"/>
        <v>0.74236993591832312</v>
      </c>
      <c r="I9" s="8">
        <f t="shared" si="0"/>
        <v>6</v>
      </c>
      <c r="J9" s="9">
        <f t="shared" si="0"/>
        <v>0.18181818181818182</v>
      </c>
      <c r="K9" s="8">
        <f t="shared" si="0"/>
        <v>0</v>
      </c>
      <c r="L9" s="9">
        <f t="shared" si="0"/>
        <v>0</v>
      </c>
      <c r="M9" s="8">
        <f t="shared" si="0"/>
        <v>0</v>
      </c>
      <c r="N9" s="9">
        <f t="shared" si="0"/>
        <v>0</v>
      </c>
      <c r="O9" s="8">
        <f t="shared" si="0"/>
        <v>0</v>
      </c>
      <c r="P9" s="9">
        <f t="shared" si="0"/>
        <v>0</v>
      </c>
      <c r="Q9" s="8">
        <f t="shared" si="0"/>
        <v>0</v>
      </c>
      <c r="R9" s="9">
        <f t="shared" si="0"/>
        <v>0</v>
      </c>
      <c r="S9" s="8">
        <f t="shared" si="0"/>
        <v>0</v>
      </c>
      <c r="T9" s="9">
        <f t="shared" si="0"/>
        <v>0</v>
      </c>
      <c r="U9" s="8">
        <f t="shared" si="0"/>
        <v>0</v>
      </c>
      <c r="V9" s="9">
        <f t="shared" si="0"/>
        <v>0</v>
      </c>
      <c r="W9" s="8">
        <f t="shared" si="0"/>
        <v>0</v>
      </c>
      <c r="X9" s="9">
        <f t="shared" si="0"/>
        <v>0</v>
      </c>
      <c r="Y9" s="8">
        <f t="shared" si="0"/>
        <v>0</v>
      </c>
      <c r="Z9" s="9">
        <f t="shared" si="0"/>
        <v>0</v>
      </c>
      <c r="AA9" s="8">
        <f t="shared" si="0"/>
        <v>0</v>
      </c>
      <c r="AB9" s="9">
        <f t="shared" si="0"/>
        <v>0</v>
      </c>
    </row>
    <row r="10" spans="2:28" ht="15.75" customHeight="1" x14ac:dyDescent="0.25">
      <c r="B10" s="82" t="s">
        <v>18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5.75" x14ac:dyDescent="0.25">
      <c r="B14" s="12">
        <v>1</v>
      </c>
      <c r="C14" s="13" t="s">
        <v>24</v>
      </c>
      <c r="D14" s="12">
        <v>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5.75" x14ac:dyDescent="0.25">
      <c r="B16" s="12">
        <v>1</v>
      </c>
      <c r="C16" s="13" t="s">
        <v>26</v>
      </c>
      <c r="D16" s="12">
        <v>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.75" x14ac:dyDescent="0.25">
      <c r="B17" s="12">
        <v>1</v>
      </c>
      <c r="C17" s="13" t="s">
        <v>27</v>
      </c>
      <c r="D17" s="12">
        <v>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15.75" x14ac:dyDescent="0.25">
      <c r="B18" s="12">
        <v>1</v>
      </c>
      <c r="C18" s="13" t="s">
        <v>28</v>
      </c>
      <c r="D18" s="12">
        <v>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ht="15.75" x14ac:dyDescent="0.25">
      <c r="B19" s="82" t="s">
        <v>29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</row>
    <row r="20" spans="2:28" ht="15.75" x14ac:dyDescent="0.25">
      <c r="B20" s="12">
        <v>1</v>
      </c>
      <c r="C20" s="13" t="s">
        <v>22</v>
      </c>
      <c r="D20" s="12">
        <v>5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2"/>
    </row>
    <row r="21" spans="2:28" ht="15.75" x14ac:dyDescent="0.25">
      <c r="B21" s="12">
        <v>1</v>
      </c>
      <c r="C21" s="13" t="s">
        <v>23</v>
      </c>
      <c r="D21" s="12">
        <v>6</v>
      </c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2"/>
    </row>
    <row r="22" spans="2:28" ht="15.75" x14ac:dyDescent="0.25">
      <c r="B22" s="12">
        <v>1</v>
      </c>
      <c r="C22" s="13" t="s">
        <v>24</v>
      </c>
      <c r="D22" s="12">
        <v>3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2"/>
    </row>
    <row r="23" spans="2:28" ht="15.75" x14ac:dyDescent="0.25">
      <c r="B23" s="12">
        <v>1</v>
      </c>
      <c r="C23" s="13" t="s">
        <v>25</v>
      </c>
      <c r="D23" s="12">
        <v>6</v>
      </c>
      <c r="E23" s="72"/>
      <c r="F23" s="72"/>
      <c r="G23" s="73">
        <v>6</v>
      </c>
      <c r="H23" s="14">
        <f>+G23/(SUM(D20:D26))</f>
        <v>0.18181818181818182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2"/>
    </row>
    <row r="24" spans="2:28" ht="15.75" x14ac:dyDescent="0.25">
      <c r="B24" s="12">
        <v>1</v>
      </c>
      <c r="C24" s="13" t="s">
        <v>26</v>
      </c>
      <c r="D24" s="12">
        <v>6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2"/>
    </row>
    <row r="25" spans="2:28" ht="15.75" x14ac:dyDescent="0.25">
      <c r="B25" s="12">
        <v>1</v>
      </c>
      <c r="C25" s="13" t="s">
        <v>27</v>
      </c>
      <c r="D25" s="12">
        <v>2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2"/>
    </row>
    <row r="26" spans="2:28" ht="15.75" x14ac:dyDescent="0.25">
      <c r="B26" s="12">
        <v>1</v>
      </c>
      <c r="C26" s="13" t="s">
        <v>28</v>
      </c>
      <c r="D26" s="12">
        <v>5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2"/>
    </row>
    <row r="27" spans="2:28" ht="15.75" x14ac:dyDescent="0.25">
      <c r="B27" s="82" t="s">
        <v>30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</row>
    <row r="28" spans="2:28" ht="15.75" x14ac:dyDescent="0.25">
      <c r="B28" s="12">
        <v>1</v>
      </c>
      <c r="C28" s="13" t="s">
        <v>22</v>
      </c>
      <c r="D28" s="12">
        <v>5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2"/>
    </row>
    <row r="29" spans="2:28" ht="15.75" x14ac:dyDescent="0.25">
      <c r="B29" s="12">
        <v>1</v>
      </c>
      <c r="C29" s="13" t="s">
        <v>23</v>
      </c>
      <c r="D29" s="12">
        <v>6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2"/>
    </row>
    <row r="30" spans="2:28" ht="15.75" x14ac:dyDescent="0.25">
      <c r="B30" s="12">
        <v>1</v>
      </c>
      <c r="C30" s="13" t="s">
        <v>24</v>
      </c>
      <c r="D30" s="12">
        <v>3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2"/>
    </row>
    <row r="31" spans="2:28" ht="15.75" x14ac:dyDescent="0.25">
      <c r="B31" s="12">
        <v>1</v>
      </c>
      <c r="C31" s="13" t="s">
        <v>25</v>
      </c>
      <c r="D31" s="12">
        <v>6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2"/>
    </row>
    <row r="32" spans="2:28" ht="15.75" x14ac:dyDescent="0.25">
      <c r="B32" s="12">
        <v>1</v>
      </c>
      <c r="C32" s="13" t="s">
        <v>26</v>
      </c>
      <c r="D32" s="12">
        <v>6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2"/>
    </row>
    <row r="33" spans="2:28" ht="15.75" x14ac:dyDescent="0.25">
      <c r="B33" s="12">
        <v>1</v>
      </c>
      <c r="C33" s="13" t="s">
        <v>27</v>
      </c>
      <c r="D33" s="12">
        <v>2</v>
      </c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2"/>
    </row>
    <row r="34" spans="2:28" ht="15.75" x14ac:dyDescent="0.25">
      <c r="B34" s="12">
        <v>1</v>
      </c>
      <c r="C34" s="13" t="s">
        <v>28</v>
      </c>
      <c r="D34" s="12">
        <v>5</v>
      </c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2"/>
    </row>
    <row r="35" spans="2:28" ht="15.75" x14ac:dyDescent="0.25">
      <c r="B35" s="82" t="s">
        <v>31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</row>
    <row r="36" spans="2:28" ht="15.75" x14ac:dyDescent="0.25">
      <c r="B36" s="12">
        <v>1</v>
      </c>
      <c r="C36" s="13" t="s">
        <v>22</v>
      </c>
      <c r="D36" s="12">
        <v>5</v>
      </c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2"/>
    </row>
    <row r="38" spans="2:28" ht="15.75" x14ac:dyDescent="0.25">
      <c r="B38" s="12">
        <v>1</v>
      </c>
      <c r="C38" s="13" t="s">
        <v>24</v>
      </c>
      <c r="D38" s="12">
        <v>3</v>
      </c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2"/>
    </row>
    <row r="40" spans="2:28" ht="15.75" x14ac:dyDescent="0.25">
      <c r="B40" s="12">
        <v>1</v>
      </c>
      <c r="C40" s="13" t="s">
        <v>26</v>
      </c>
      <c r="D40" s="12">
        <v>6</v>
      </c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2"/>
    </row>
    <row r="41" spans="2:28" ht="15.75" x14ac:dyDescent="0.25">
      <c r="B41" s="12">
        <v>1</v>
      </c>
      <c r="C41" s="13" t="s">
        <v>27</v>
      </c>
      <c r="D41" s="12">
        <v>2</v>
      </c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2"/>
    </row>
    <row r="42" spans="2:28" ht="15.75" x14ac:dyDescent="0.25">
      <c r="B42" s="12">
        <v>1</v>
      </c>
      <c r="C42" s="13" t="s">
        <v>28</v>
      </c>
      <c r="D42" s="12">
        <v>5</v>
      </c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2"/>
    </row>
    <row r="43" spans="2:28" ht="15.75" x14ac:dyDescent="0.25">
      <c r="B43" s="82" t="s">
        <v>32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</row>
    <row r="44" spans="2:28" ht="15.75" x14ac:dyDescent="0.25">
      <c r="B44" s="12">
        <v>1</v>
      </c>
      <c r="C44" s="13" t="s">
        <v>22</v>
      </c>
      <c r="D44" s="12">
        <v>5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2"/>
    </row>
    <row r="45" spans="2:28" ht="15.75" x14ac:dyDescent="0.25">
      <c r="B45" s="12">
        <v>1</v>
      </c>
      <c r="C45" s="13" t="s">
        <v>23</v>
      </c>
      <c r="D45" s="12">
        <v>6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2"/>
    </row>
    <row r="46" spans="2:28" ht="15.75" x14ac:dyDescent="0.25">
      <c r="B46" s="12">
        <v>1</v>
      </c>
      <c r="C46" s="13" t="s">
        <v>24</v>
      </c>
      <c r="D46" s="12">
        <v>3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2"/>
    </row>
    <row r="47" spans="2:28" ht="15.75" x14ac:dyDescent="0.25">
      <c r="B47" s="12">
        <v>1</v>
      </c>
      <c r="C47" s="13" t="s">
        <v>25</v>
      </c>
      <c r="D47" s="12">
        <v>6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2"/>
    </row>
    <row r="48" spans="2:28" ht="15.75" x14ac:dyDescent="0.25">
      <c r="B48" s="12">
        <v>1</v>
      </c>
      <c r="C48" s="13" t="s">
        <v>26</v>
      </c>
      <c r="D48" s="12">
        <v>6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2"/>
    </row>
    <row r="49" spans="2:28" ht="15.75" x14ac:dyDescent="0.25">
      <c r="B49" s="12">
        <v>1</v>
      </c>
      <c r="C49" s="13" t="s">
        <v>27</v>
      </c>
      <c r="D49" s="12">
        <v>2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2"/>
    </row>
    <row r="50" spans="2:28" ht="15.75" x14ac:dyDescent="0.25">
      <c r="B50" s="12">
        <v>1</v>
      </c>
      <c r="C50" s="13" t="s">
        <v>28</v>
      </c>
      <c r="D50" s="12">
        <v>5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2"/>
    </row>
    <row r="51" spans="2:28" ht="15.75" x14ac:dyDescent="0.25">
      <c r="B51" s="82" t="s">
        <v>33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</row>
    <row r="52" spans="2:28" ht="15.75" x14ac:dyDescent="0.25">
      <c r="B52" s="12">
        <v>1</v>
      </c>
      <c r="C52" s="13" t="s">
        <v>22</v>
      </c>
      <c r="D52" s="12">
        <v>5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2"/>
    </row>
    <row r="53" spans="2:28" ht="15.75" x14ac:dyDescent="0.25">
      <c r="B53" s="12">
        <v>1</v>
      </c>
      <c r="C53" s="13" t="s">
        <v>23</v>
      </c>
      <c r="D53" s="12">
        <v>6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2"/>
    </row>
    <row r="54" spans="2:28" ht="15.75" x14ac:dyDescent="0.25">
      <c r="B54" s="12">
        <v>1</v>
      </c>
      <c r="C54" s="13" t="s">
        <v>24</v>
      </c>
      <c r="D54" s="12">
        <v>3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2"/>
    </row>
    <row r="55" spans="2:28" ht="15.75" x14ac:dyDescent="0.25">
      <c r="B55" s="12">
        <v>1</v>
      </c>
      <c r="C55" s="13" t="s">
        <v>25</v>
      </c>
      <c r="D55" s="12">
        <v>6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2"/>
    </row>
    <row r="56" spans="2:28" ht="15.75" x14ac:dyDescent="0.25">
      <c r="B56" s="12">
        <v>1</v>
      </c>
      <c r="C56" s="13" t="s">
        <v>26</v>
      </c>
      <c r="D56" s="12">
        <v>6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2"/>
    </row>
    <row r="57" spans="2:28" ht="15.75" x14ac:dyDescent="0.25">
      <c r="B57" s="12">
        <v>1</v>
      </c>
      <c r="C57" s="13" t="s">
        <v>27</v>
      </c>
      <c r="D57" s="12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2"/>
    </row>
    <row r="58" spans="2:28" ht="15.75" x14ac:dyDescent="0.25">
      <c r="B58" s="12">
        <v>1</v>
      </c>
      <c r="C58" s="13" t="s">
        <v>28</v>
      </c>
      <c r="D58" s="12">
        <v>5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2"/>
    </row>
    <row r="59" spans="2:28" ht="15.75" x14ac:dyDescent="0.25">
      <c r="B59" s="82" t="s">
        <v>34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</row>
    <row r="60" spans="2:28" ht="15.75" x14ac:dyDescent="0.25">
      <c r="B60" s="12">
        <v>1</v>
      </c>
      <c r="C60" s="13" t="s">
        <v>22</v>
      </c>
      <c r="D60" s="12">
        <v>5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2"/>
    </row>
    <row r="62" spans="2:28" ht="15.75" x14ac:dyDescent="0.25">
      <c r="B62" s="12">
        <v>1</v>
      </c>
      <c r="C62" s="13" t="s">
        <v>24</v>
      </c>
      <c r="D62" s="12">
        <v>3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72">
        <v>6</v>
      </c>
      <c r="F63" s="14">
        <f>+E63/(SUM(D60:D66))</f>
        <v>0.18181818181818182</v>
      </c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2"/>
    </row>
    <row r="64" spans="2:28" ht="15.75" x14ac:dyDescent="0.25">
      <c r="B64" s="12">
        <v>1</v>
      </c>
      <c r="C64" s="13" t="s">
        <v>26</v>
      </c>
      <c r="D64" s="12">
        <v>6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2"/>
    </row>
    <row r="65" spans="2:28" ht="15.75" x14ac:dyDescent="0.25">
      <c r="B65" s="12">
        <v>1</v>
      </c>
      <c r="C65" s="13" t="s">
        <v>27</v>
      </c>
      <c r="D65" s="12">
        <v>2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2"/>
    </row>
    <row r="66" spans="2:28" ht="15.75" x14ac:dyDescent="0.25">
      <c r="B66" s="12">
        <v>1</v>
      </c>
      <c r="C66" s="13" t="s">
        <v>28</v>
      </c>
      <c r="D66" s="12">
        <v>5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2"/>
    </row>
    <row r="67" spans="2:28" ht="15.75" x14ac:dyDescent="0.25">
      <c r="B67" s="82" t="s">
        <v>35</v>
      </c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</row>
    <row r="68" spans="2:28" ht="15.75" x14ac:dyDescent="0.25">
      <c r="B68" s="12">
        <v>1</v>
      </c>
      <c r="C68" s="13" t="s">
        <v>22</v>
      </c>
      <c r="D68" s="12">
        <v>5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2"/>
    </row>
    <row r="69" spans="2:28" ht="15.75" x14ac:dyDescent="0.25">
      <c r="B69" s="12">
        <v>1</v>
      </c>
      <c r="C69" s="13" t="s">
        <v>23</v>
      </c>
      <c r="D69" s="12">
        <v>6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2"/>
    </row>
    <row r="70" spans="2:28" ht="15.75" x14ac:dyDescent="0.25">
      <c r="B70" s="12">
        <v>1</v>
      </c>
      <c r="C70" s="13" t="s">
        <v>24</v>
      </c>
      <c r="D70" s="12">
        <v>3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2"/>
    </row>
    <row r="71" spans="2:28" ht="15.75" x14ac:dyDescent="0.25">
      <c r="B71" s="12">
        <v>1</v>
      </c>
      <c r="C71" s="13" t="s">
        <v>25</v>
      </c>
      <c r="D71" s="12">
        <v>6</v>
      </c>
      <c r="E71" s="72">
        <v>6</v>
      </c>
      <c r="F71" s="14">
        <f>+E71/(SUM(D68:D74))</f>
        <v>0.18181818181818182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2"/>
    </row>
    <row r="72" spans="2:28" ht="15.75" x14ac:dyDescent="0.25">
      <c r="B72" s="12">
        <v>1</v>
      </c>
      <c r="C72" s="13" t="s">
        <v>26</v>
      </c>
      <c r="D72" s="12">
        <v>6</v>
      </c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2"/>
    </row>
    <row r="73" spans="2:28" ht="15.75" x14ac:dyDescent="0.25">
      <c r="B73" s="12">
        <v>1</v>
      </c>
      <c r="C73" s="13" t="s">
        <v>27</v>
      </c>
      <c r="D73" s="12">
        <v>2</v>
      </c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2"/>
    </row>
    <row r="74" spans="2:28" ht="15.75" x14ac:dyDescent="0.25">
      <c r="B74" s="12">
        <v>1</v>
      </c>
      <c r="C74" s="13" t="s">
        <v>28</v>
      </c>
      <c r="D74" s="12">
        <v>5</v>
      </c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2"/>
    </row>
    <row r="75" spans="2:28" ht="15.75" x14ac:dyDescent="0.25">
      <c r="B75" s="82" t="s">
        <v>36</v>
      </c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</row>
    <row r="76" spans="2:28" ht="15.75" x14ac:dyDescent="0.25">
      <c r="B76" s="12">
        <v>1</v>
      </c>
      <c r="C76" s="13" t="s">
        <v>22</v>
      </c>
      <c r="D76" s="12">
        <v>5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2"/>
    </row>
    <row r="77" spans="2:28" ht="15.75" x14ac:dyDescent="0.25">
      <c r="B77" s="12">
        <v>1</v>
      </c>
      <c r="C77" s="13" t="s">
        <v>23</v>
      </c>
      <c r="D77" s="12">
        <v>6</v>
      </c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2"/>
    </row>
    <row r="78" spans="2:28" ht="15.75" x14ac:dyDescent="0.25">
      <c r="B78" s="12">
        <v>1</v>
      </c>
      <c r="C78" s="13" t="s">
        <v>24</v>
      </c>
      <c r="D78" s="12">
        <v>3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2"/>
    </row>
    <row r="79" spans="2:28" ht="15.75" x14ac:dyDescent="0.25">
      <c r="B79" s="12">
        <v>1</v>
      </c>
      <c r="C79" s="13" t="s">
        <v>25</v>
      </c>
      <c r="D79" s="12">
        <v>6</v>
      </c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2"/>
    </row>
    <row r="80" spans="2:28" ht="15.75" x14ac:dyDescent="0.25">
      <c r="B80" s="12">
        <v>1</v>
      </c>
      <c r="C80" s="13" t="s">
        <v>26</v>
      </c>
      <c r="D80" s="12">
        <v>6</v>
      </c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2"/>
    </row>
    <row r="81" spans="2:28" ht="15.75" x14ac:dyDescent="0.25">
      <c r="B81" s="12">
        <v>1</v>
      </c>
      <c r="C81" s="13" t="s">
        <v>27</v>
      </c>
      <c r="D81" s="12">
        <v>2</v>
      </c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2"/>
    </row>
    <row r="82" spans="2:28" ht="15.75" x14ac:dyDescent="0.25">
      <c r="B82" s="12">
        <v>1</v>
      </c>
      <c r="C82" s="13" t="s">
        <v>28</v>
      </c>
      <c r="D82" s="12">
        <v>5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2"/>
    </row>
    <row r="83" spans="2:28" ht="15.75" x14ac:dyDescent="0.25">
      <c r="B83" s="82" t="s">
        <v>37</v>
      </c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</row>
    <row r="84" spans="2:28" ht="15.75" x14ac:dyDescent="0.25">
      <c r="B84" s="12">
        <v>1</v>
      </c>
      <c r="C84" s="13" t="s">
        <v>22</v>
      </c>
      <c r="D84" s="12">
        <v>5</v>
      </c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2"/>
    </row>
    <row r="85" spans="2:28" ht="15.75" x14ac:dyDescent="0.25">
      <c r="B85" s="12">
        <v>1</v>
      </c>
      <c r="C85" s="13" t="s">
        <v>23</v>
      </c>
      <c r="D85" s="12">
        <v>6</v>
      </c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2"/>
    </row>
    <row r="86" spans="2:28" ht="15.75" x14ac:dyDescent="0.25">
      <c r="B86" s="12">
        <v>1</v>
      </c>
      <c r="C86" s="13" t="s">
        <v>24</v>
      </c>
      <c r="D86" s="12">
        <v>3</v>
      </c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2"/>
    </row>
    <row r="87" spans="2:28" ht="15.75" x14ac:dyDescent="0.25">
      <c r="B87" s="12">
        <v>1</v>
      </c>
      <c r="C87" s="13" t="s">
        <v>25</v>
      </c>
      <c r="D87" s="12">
        <v>6</v>
      </c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2"/>
    </row>
    <row r="88" spans="2:28" ht="15.75" x14ac:dyDescent="0.25">
      <c r="B88" s="12">
        <v>1</v>
      </c>
      <c r="C88" s="13" t="s">
        <v>26</v>
      </c>
      <c r="D88" s="12">
        <v>6</v>
      </c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2"/>
    </row>
    <row r="89" spans="2:28" ht="15.75" x14ac:dyDescent="0.25">
      <c r="B89" s="12">
        <v>1</v>
      </c>
      <c r="C89" s="13" t="s">
        <v>27</v>
      </c>
      <c r="D89" s="12">
        <v>2</v>
      </c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2"/>
    </row>
    <row r="90" spans="2:28" ht="15.75" x14ac:dyDescent="0.25">
      <c r="B90" s="12">
        <v>1</v>
      </c>
      <c r="C90" s="13" t="s">
        <v>28</v>
      </c>
      <c r="D90" s="12">
        <v>5</v>
      </c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2"/>
    </row>
    <row r="91" spans="2:28" ht="15.75" x14ac:dyDescent="0.25">
      <c r="B91" s="82" t="s">
        <v>38</v>
      </c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</row>
    <row r="92" spans="2:28" ht="15.75" x14ac:dyDescent="0.25">
      <c r="B92" s="12">
        <v>1</v>
      </c>
      <c r="C92" s="13" t="s">
        <v>22</v>
      </c>
      <c r="D92" s="12">
        <v>5</v>
      </c>
      <c r="E92" s="72"/>
      <c r="F92" s="72"/>
      <c r="G92" s="73">
        <v>5</v>
      </c>
      <c r="H92" s="14">
        <f>+G92/(SUM(D89:D95))</f>
        <v>0.18518518518518517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2"/>
    </row>
    <row r="93" spans="2:28" ht="15.75" x14ac:dyDescent="0.25">
      <c r="B93" s="12">
        <v>1</v>
      </c>
      <c r="C93" s="13" t="s">
        <v>23</v>
      </c>
      <c r="D93" s="12">
        <v>6</v>
      </c>
      <c r="E93" s="72"/>
      <c r="F93" s="72"/>
      <c r="G93" s="73">
        <v>6</v>
      </c>
      <c r="H93" s="14">
        <f>+G93/(SUM(D90:D96))</f>
        <v>0.19354838709677419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2"/>
    </row>
    <row r="94" spans="2:28" ht="15.75" x14ac:dyDescent="0.25">
      <c r="B94" s="12">
        <v>1</v>
      </c>
      <c r="C94" s="13" t="s">
        <v>24</v>
      </c>
      <c r="D94" s="12">
        <v>3</v>
      </c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2"/>
    </row>
    <row r="95" spans="2:28" ht="15.75" x14ac:dyDescent="0.25">
      <c r="B95" s="12">
        <v>1</v>
      </c>
      <c r="C95" s="13" t="s">
        <v>25</v>
      </c>
      <c r="D95" s="12">
        <v>6</v>
      </c>
      <c r="E95" s="72"/>
      <c r="F95" s="72"/>
      <c r="G95" s="73">
        <v>6</v>
      </c>
      <c r="H95" s="14">
        <f>+G95/(SUM(D92:D98))</f>
        <v>0.18181818181818182</v>
      </c>
      <c r="I95" s="74">
        <v>6</v>
      </c>
      <c r="J95" s="14">
        <f>+I95/SUM(D92:D98)</f>
        <v>0.18181818181818182</v>
      </c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2"/>
    </row>
    <row r="96" spans="2:28" ht="15.75" x14ac:dyDescent="0.25">
      <c r="B96" s="12">
        <v>1</v>
      </c>
      <c r="C96" s="13" t="s">
        <v>26</v>
      </c>
      <c r="D96" s="12">
        <v>6</v>
      </c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2"/>
    </row>
    <row r="97" spans="2:30" ht="15.75" x14ac:dyDescent="0.25">
      <c r="B97" s="12">
        <v>1</v>
      </c>
      <c r="C97" s="13" t="s">
        <v>27</v>
      </c>
      <c r="D97" s="12">
        <v>2</v>
      </c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2"/>
    </row>
    <row r="98" spans="2:30" ht="15.75" x14ac:dyDescent="0.25">
      <c r="B98" s="12">
        <v>1</v>
      </c>
      <c r="C98" s="13" t="s">
        <v>28</v>
      </c>
      <c r="D98" s="12">
        <v>5</v>
      </c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2"/>
    </row>
    <row r="99" spans="2:30" ht="15.75" x14ac:dyDescent="0.25">
      <c r="B99" s="16"/>
      <c r="C99" s="2"/>
      <c r="D99" s="1">
        <f t="shared" ref="D99:J99" si="1">SUM(D12:D98)</f>
        <v>363</v>
      </c>
      <c r="E99" s="17">
        <f t="shared" si="1"/>
        <v>12</v>
      </c>
      <c r="F99" s="18">
        <f t="shared" si="1"/>
        <v>0.36363636363636365</v>
      </c>
      <c r="G99" s="17">
        <f t="shared" si="1"/>
        <v>23</v>
      </c>
      <c r="H99" s="18">
        <f t="shared" si="1"/>
        <v>0.74236993591832312</v>
      </c>
      <c r="I99" s="17">
        <f t="shared" si="1"/>
        <v>6</v>
      </c>
      <c r="J99" s="18">
        <f t="shared" si="1"/>
        <v>0.18181818181818182</v>
      </c>
      <c r="K99" s="17">
        <f t="shared" ref="K99:AB99" si="2">SUM(K12:K98)</f>
        <v>0</v>
      </c>
      <c r="L99" s="18">
        <f t="shared" si="2"/>
        <v>0</v>
      </c>
      <c r="M99" s="17">
        <f t="shared" si="2"/>
        <v>0</v>
      </c>
      <c r="N99" s="18">
        <f t="shared" si="2"/>
        <v>0</v>
      </c>
      <c r="O99" s="17">
        <f t="shared" si="2"/>
        <v>0</v>
      </c>
      <c r="P99" s="18">
        <f t="shared" si="2"/>
        <v>0</v>
      </c>
      <c r="Q99" s="17">
        <f t="shared" si="2"/>
        <v>0</v>
      </c>
      <c r="R99" s="18">
        <f t="shared" si="2"/>
        <v>0</v>
      </c>
      <c r="S99" s="17">
        <f t="shared" si="2"/>
        <v>0</v>
      </c>
      <c r="T99" s="18">
        <f t="shared" si="2"/>
        <v>0</v>
      </c>
      <c r="U99" s="17">
        <f t="shared" si="2"/>
        <v>0</v>
      </c>
      <c r="V99" s="18">
        <f t="shared" si="2"/>
        <v>0</v>
      </c>
      <c r="W99" s="17">
        <f t="shared" si="2"/>
        <v>0</v>
      </c>
      <c r="X99" s="18">
        <f t="shared" si="2"/>
        <v>0</v>
      </c>
      <c r="Y99" s="17">
        <f t="shared" si="2"/>
        <v>0</v>
      </c>
      <c r="Z99" s="18">
        <f t="shared" si="2"/>
        <v>0</v>
      </c>
      <c r="AA99" s="17">
        <f t="shared" si="2"/>
        <v>0</v>
      </c>
      <c r="AB99" s="18">
        <f t="shared" si="2"/>
        <v>0</v>
      </c>
    </row>
    <row r="100" spans="2:30" s="23" customFormat="1" ht="15.75" x14ac:dyDescent="0.25">
      <c r="B100" s="19"/>
      <c r="C100" s="20"/>
      <c r="D100" s="3"/>
      <c r="E100" s="21"/>
      <c r="F100" s="9"/>
      <c r="G100" s="21"/>
      <c r="H100" s="9"/>
      <c r="I100" s="21"/>
      <c r="J100" s="9"/>
      <c r="K100" s="21"/>
      <c r="L100" s="9"/>
      <c r="M100" s="21"/>
      <c r="N100" s="9"/>
      <c r="O100" s="21"/>
      <c r="P100" s="9"/>
      <c r="Q100" s="21"/>
      <c r="R100" s="9"/>
      <c r="S100" s="21"/>
      <c r="T100" s="9"/>
      <c r="U100" s="21"/>
      <c r="V100" s="9"/>
      <c r="W100" s="21"/>
      <c r="X100" s="9"/>
      <c r="Y100" s="21"/>
      <c r="Z100" s="9"/>
      <c r="AA100" s="21"/>
      <c r="AB100" s="9"/>
      <c r="AC100" s="22"/>
    </row>
    <row r="101" spans="2:30" s="23" customFormat="1" ht="16.5" thickBot="1" x14ac:dyDescent="0.3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</row>
    <row r="102" spans="2:30" s="23" customFormat="1" ht="39" customHeight="1" x14ac:dyDescent="0.25">
      <c r="B102" s="19"/>
      <c r="C102" s="79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1"/>
    </row>
    <row r="103" spans="2:30" s="23" customFormat="1" ht="21" x14ac:dyDescent="0.35">
      <c r="B103" s="19"/>
      <c r="C103" s="84" t="s">
        <v>39</v>
      </c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6"/>
    </row>
    <row r="104" spans="2:30" s="23" customFormat="1" ht="21" x14ac:dyDescent="0.35">
      <c r="B104" s="19"/>
      <c r="C104" s="84" t="s">
        <v>40</v>
      </c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6"/>
    </row>
    <row r="105" spans="2:30" s="23" customFormat="1" ht="21" x14ac:dyDescent="0.35">
      <c r="B105" s="19"/>
      <c r="C105" s="84" t="s">
        <v>41</v>
      </c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6"/>
    </row>
    <row r="106" spans="2:30" s="23" customFormat="1" ht="21" x14ac:dyDescent="0.35">
      <c r="B106" s="19"/>
      <c r="C106" s="87" t="s">
        <v>83</v>
      </c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9"/>
    </row>
    <row r="107" spans="2:30" s="23" customFormat="1" ht="15.75" x14ac:dyDescent="0.25">
      <c r="B107" s="19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25"/>
    </row>
    <row r="108" spans="2:30" s="23" customFormat="1" ht="15.75" x14ac:dyDescent="0.25">
      <c r="B108" s="19"/>
      <c r="C108" s="90" t="s">
        <v>42</v>
      </c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2"/>
    </row>
    <row r="109" spans="2:30" s="23" customFormat="1" ht="15.75" x14ac:dyDescent="0.25">
      <c r="B109" s="19"/>
      <c r="C109" s="90" t="s">
        <v>43</v>
      </c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2"/>
    </row>
    <row r="110" spans="2:30" s="31" customFormat="1" ht="25.5" customHeight="1" x14ac:dyDescent="0.25">
      <c r="B110" s="19"/>
      <c r="C110" s="93" t="s">
        <v>43</v>
      </c>
      <c r="D110" s="93"/>
      <c r="E110" s="26" t="s">
        <v>4</v>
      </c>
      <c r="F110" s="27" t="s">
        <v>44</v>
      </c>
      <c r="G110" s="26" t="s">
        <v>45</v>
      </c>
      <c r="H110" s="27" t="s">
        <v>46</v>
      </c>
      <c r="I110" s="26" t="s">
        <v>47</v>
      </c>
      <c r="J110" s="27" t="s">
        <v>48</v>
      </c>
      <c r="K110" s="26" t="s">
        <v>49</v>
      </c>
      <c r="L110" s="27" t="s">
        <v>50</v>
      </c>
      <c r="M110" s="26" t="s">
        <v>51</v>
      </c>
      <c r="N110" s="27" t="s">
        <v>52</v>
      </c>
      <c r="O110" s="26" t="s">
        <v>53</v>
      </c>
      <c r="P110" s="27" t="s">
        <v>54</v>
      </c>
      <c r="Q110" s="28" t="s">
        <v>55</v>
      </c>
      <c r="R110" s="9"/>
      <c r="S110" s="21"/>
      <c r="T110" s="9"/>
      <c r="U110" s="21"/>
      <c r="V110" s="9"/>
      <c r="W110" s="21"/>
      <c r="X110" s="9"/>
      <c r="Y110" s="21"/>
      <c r="Z110" s="9"/>
      <c r="AA110" s="21"/>
      <c r="AB110" s="9"/>
      <c r="AC110" s="29"/>
      <c r="AD110" s="30"/>
    </row>
    <row r="111" spans="2:30" s="23" customFormat="1" ht="15.75" x14ac:dyDescent="0.25">
      <c r="B111" s="19"/>
      <c r="C111" s="83" t="str">
        <f>+B10</f>
        <v>6.1.1 BANDERAS DOMINICANA</v>
      </c>
      <c r="D111" s="83"/>
      <c r="E111" s="32">
        <f>+SUM(E12:E18)</f>
        <v>0</v>
      </c>
      <c r="F111" s="32">
        <f>+SUM(G12:G18)</f>
        <v>0</v>
      </c>
      <c r="G111" s="32">
        <f>+SUM(I12:I18)</f>
        <v>0</v>
      </c>
      <c r="H111" s="32">
        <f>+SUM(K12:K18)</f>
        <v>0</v>
      </c>
      <c r="I111" s="32">
        <f>+SUM($M$12:$M$18)</f>
        <v>0</v>
      </c>
      <c r="J111" s="32">
        <f>+SUM(O12:O18)</f>
        <v>0</v>
      </c>
      <c r="K111" s="32">
        <f>+SUM(Q12:Q18)</f>
        <v>0</v>
      </c>
      <c r="L111" s="32">
        <f>+SUM(S12:S18)</f>
        <v>0</v>
      </c>
      <c r="M111" s="32">
        <f>+SUM(U12:U18)</f>
        <v>0</v>
      </c>
      <c r="N111" s="32">
        <f>+SUM(W12:W18)</f>
        <v>0</v>
      </c>
      <c r="O111" s="32">
        <f>+SUM(Y12:Y18)</f>
        <v>0</v>
      </c>
      <c r="P111" s="32">
        <f>+SUM(AA12:AA18)</f>
        <v>0</v>
      </c>
      <c r="Q111" s="33">
        <f t="shared" ref="Q111:Q118" si="3">SUM(E111:P111)</f>
        <v>0</v>
      </c>
      <c r="R111" s="9"/>
      <c r="S111" s="21"/>
      <c r="T111" s="9"/>
      <c r="U111" s="21"/>
      <c r="V111" s="9"/>
      <c r="W111" s="21"/>
      <c r="X111" s="9"/>
      <c r="Y111" s="21"/>
      <c r="Z111" s="9"/>
      <c r="AA111" s="21"/>
      <c r="AB111" s="9"/>
      <c r="AC111" s="22"/>
      <c r="AD111" s="34"/>
    </row>
    <row r="112" spans="2:30" s="23" customFormat="1" ht="15.75" x14ac:dyDescent="0.25">
      <c r="B112" s="19"/>
      <c r="C112" s="94" t="str">
        <f>+B19</f>
        <v>6.1.2 CONSTRUCCION Y MANTENIMIENTO DE MONUMENTOS</v>
      </c>
      <c r="D112" s="94"/>
      <c r="E112" s="35">
        <f>+SUM(E20:E26)</f>
        <v>0</v>
      </c>
      <c r="F112" s="35">
        <f>+SUM(G20:G26)</f>
        <v>6</v>
      </c>
      <c r="G112" s="35">
        <f>+SUM(I20:I26)</f>
        <v>0</v>
      </c>
      <c r="H112" s="35">
        <f>+SUM(K20:K26)</f>
        <v>0</v>
      </c>
      <c r="I112" s="35">
        <f>+SUM($M$20:$M$26)</f>
        <v>0</v>
      </c>
      <c r="J112" s="35">
        <f>+SUM(O20:O26)</f>
        <v>0</v>
      </c>
      <c r="K112" s="35">
        <f>+SUM(Q20:Q26)</f>
        <v>0</v>
      </c>
      <c r="L112" s="35">
        <f>+SUM(S20:S26)</f>
        <v>0</v>
      </c>
      <c r="M112" s="35">
        <f>+SUM(U20:U26)</f>
        <v>0</v>
      </c>
      <c r="N112" s="35">
        <f>+SUM(W20:W26)</f>
        <v>0</v>
      </c>
      <c r="O112" s="35">
        <f>+SUM(Y20:Y26)</f>
        <v>0</v>
      </c>
      <c r="P112" s="35">
        <f>+SUM(AA20:AA26)</f>
        <v>0</v>
      </c>
      <c r="Q112" s="36">
        <f t="shared" si="3"/>
        <v>6</v>
      </c>
      <c r="R112" s="9"/>
      <c r="S112" s="21"/>
      <c r="T112" s="9"/>
      <c r="U112" s="21"/>
      <c r="V112" s="9"/>
      <c r="W112" s="21"/>
      <c r="X112" s="9"/>
      <c r="Y112" s="21"/>
      <c r="Z112" s="9"/>
      <c r="AA112" s="21"/>
      <c r="AB112" s="9"/>
      <c r="AC112" s="22"/>
      <c r="AD112" s="34"/>
    </row>
    <row r="113" spans="2:33" s="23" customFormat="1" ht="23.25" customHeight="1" x14ac:dyDescent="0.25">
      <c r="B113" s="19"/>
      <c r="C113" s="94" t="str">
        <f>+_Hlk66269772</f>
        <v>6.1.3 INCENTIVAR LA EDUCACION, LA CULTURA, EL ARTE Y EL DEPORTE EN LA JUVENTUD FRONTERIZA</v>
      </c>
      <c r="D113" s="94"/>
      <c r="E113" s="35">
        <f>+SUM(E28:E34)</f>
        <v>0</v>
      </c>
      <c r="F113" s="35">
        <f>+SUM(G28:G34)</f>
        <v>0</v>
      </c>
      <c r="G113" s="35">
        <f>+SUM(I28:I34)</f>
        <v>0</v>
      </c>
      <c r="H113" s="35">
        <f>+SUM(K28:K34)</f>
        <v>0</v>
      </c>
      <c r="I113" s="35">
        <f>+SUM(M28:M34)</f>
        <v>0</v>
      </c>
      <c r="J113" s="35">
        <f>+SUM(O28:O34)</f>
        <v>0</v>
      </c>
      <c r="K113" s="35">
        <f>+SUM(Q28:Q34)</f>
        <v>0</v>
      </c>
      <c r="L113" s="35">
        <f>+SUM(S28:S34)</f>
        <v>0</v>
      </c>
      <c r="M113" s="35">
        <f>+SUM(U28:U34)</f>
        <v>0</v>
      </c>
      <c r="N113" s="35">
        <f>+SUM(W28:W34)</f>
        <v>0</v>
      </c>
      <c r="O113" s="35">
        <f>+SUM(Y28:Y34)</f>
        <v>0</v>
      </c>
      <c r="P113" s="35">
        <f>+SUM(AA28:AA34)</f>
        <v>0</v>
      </c>
      <c r="Q113" s="36">
        <f t="shared" si="3"/>
        <v>0</v>
      </c>
      <c r="R113" s="9"/>
      <c r="S113" s="21"/>
      <c r="T113" s="9"/>
      <c r="U113" s="21"/>
      <c r="V113" s="9"/>
      <c r="W113" s="21"/>
      <c r="X113" s="9"/>
      <c r="Y113" s="21"/>
      <c r="Z113" s="9"/>
      <c r="AA113" s="21"/>
      <c r="AB113" s="9"/>
      <c r="AC113" s="22"/>
      <c r="AD113" s="34"/>
    </row>
    <row r="114" spans="2:33" s="23" customFormat="1" ht="15.75" x14ac:dyDescent="0.25">
      <c r="B114" s="19"/>
      <c r="C114" s="83" t="str">
        <f>+B35</f>
        <v>6.1.4 EXPO FRONTERA DOMINICANA.</v>
      </c>
      <c r="D114" s="83"/>
      <c r="E114" s="32">
        <f>+SUM(E36:E42)</f>
        <v>0</v>
      </c>
      <c r="F114" s="32">
        <f>+SUM(G36:G42)</f>
        <v>0</v>
      </c>
      <c r="G114" s="32">
        <f>+SUM(I36:I42)</f>
        <v>0</v>
      </c>
      <c r="H114" s="32">
        <f>+SUM(K36:K42)</f>
        <v>0</v>
      </c>
      <c r="I114" s="32">
        <f>+SUM(M36:M42)</f>
        <v>0</v>
      </c>
      <c r="J114" s="32">
        <f>+SUM(O36:O42)</f>
        <v>0</v>
      </c>
      <c r="K114" s="32">
        <f>+SUM(Q36:Q42)</f>
        <v>0</v>
      </c>
      <c r="L114" s="32">
        <f>+SUM(S36:S42)</f>
        <v>0</v>
      </c>
      <c r="M114" s="32">
        <f>+SUM(U36:U42)</f>
        <v>0</v>
      </c>
      <c r="N114" s="32">
        <f>+SUM(W36:W42)</f>
        <v>0</v>
      </c>
      <c r="O114" s="32">
        <f>+SUM(Y36:Y42)</f>
        <v>0</v>
      </c>
      <c r="P114" s="32">
        <f>+SUM(AA36:AA42)</f>
        <v>0</v>
      </c>
      <c r="Q114" s="33">
        <f t="shared" si="3"/>
        <v>0</v>
      </c>
      <c r="R114" s="9"/>
      <c r="S114" s="21"/>
      <c r="T114" s="9"/>
      <c r="U114" s="21"/>
      <c r="V114" s="9"/>
      <c r="W114" s="21"/>
      <c r="X114" s="9"/>
      <c r="Y114" s="21"/>
      <c r="Z114" s="9"/>
      <c r="AA114" s="21"/>
      <c r="AB114" s="9"/>
      <c r="AC114" s="22"/>
      <c r="AD114" s="34"/>
    </row>
    <row r="115" spans="2:33" s="23" customFormat="1" ht="15.75" x14ac:dyDescent="0.25">
      <c r="B115" s="19"/>
      <c r="C115" s="83" t="str">
        <f>+B43</f>
        <v>6.1.5 PREMIO CENTINELA DE LA FRONTERA, GENERAL ANTONIO DUVERGE.</v>
      </c>
      <c r="D115" s="83"/>
      <c r="E115" s="32">
        <f>+SUM(E44:E50)</f>
        <v>0</v>
      </c>
      <c r="F115" s="32">
        <f>+SUM(G44:G50)</f>
        <v>0</v>
      </c>
      <c r="G115" s="32">
        <f>+SUM(I44:I50)</f>
        <v>0</v>
      </c>
      <c r="H115" s="32">
        <f>+SUM(K44:K50)</f>
        <v>0</v>
      </c>
      <c r="I115" s="32">
        <f>+SUM(M44:M50)</f>
        <v>0</v>
      </c>
      <c r="J115" s="32">
        <f>+SUM(O44:O50)</f>
        <v>0</v>
      </c>
      <c r="K115" s="32">
        <f>+SUM(Q44:Q50)</f>
        <v>0</v>
      </c>
      <c r="L115" s="32">
        <f>+SUM(S44:S50)</f>
        <v>0</v>
      </c>
      <c r="M115" s="32">
        <f>+SUM(U44:U50)</f>
        <v>0</v>
      </c>
      <c r="N115" s="32">
        <f>+SUM(W44:W50)</f>
        <v>0</v>
      </c>
      <c r="O115" s="32">
        <f>+SUM(Y44:Y50)</f>
        <v>0</v>
      </c>
      <c r="P115" s="32">
        <f>+SUM(AA44:AA50)</f>
        <v>0</v>
      </c>
      <c r="Q115" s="33">
        <f t="shared" si="3"/>
        <v>0</v>
      </c>
      <c r="R115" s="9"/>
      <c r="S115" s="21"/>
      <c r="T115" s="9"/>
      <c r="U115" s="21"/>
      <c r="V115" s="9"/>
      <c r="W115" s="21"/>
      <c r="X115" s="9"/>
      <c r="Y115" s="21"/>
      <c r="Z115" s="9"/>
      <c r="AA115" s="21"/>
      <c r="AB115" s="9"/>
      <c r="AC115" s="22"/>
      <c r="AD115" s="34"/>
    </row>
    <row r="116" spans="2:33" s="23" customFormat="1" ht="15.75" x14ac:dyDescent="0.25">
      <c r="B116" s="19"/>
      <c r="C116" s="83" t="str">
        <f>+B51</f>
        <v>6.1.6 CONOCE LA FRONTERA.</v>
      </c>
      <c r="D116" s="83"/>
      <c r="E116" s="32">
        <f>+SUM(E52:E58)</f>
        <v>0</v>
      </c>
      <c r="F116" s="32">
        <f>+SUM(G52:G58)</f>
        <v>0</v>
      </c>
      <c r="G116" s="32">
        <f>+SUM(I52:I58)</f>
        <v>0</v>
      </c>
      <c r="H116" s="32">
        <f>+SUM(K52:K58)</f>
        <v>0</v>
      </c>
      <c r="I116" s="32">
        <f>+SUM(M52:M58)</f>
        <v>0</v>
      </c>
      <c r="J116" s="32">
        <f>+SUM(O52:O58)</f>
        <v>0</v>
      </c>
      <c r="K116" s="32">
        <f>+SUM(Q52:Q58)</f>
        <v>0</v>
      </c>
      <c r="L116" s="32">
        <f>+SUM(S52:S58)</f>
        <v>0</v>
      </c>
      <c r="M116" s="32">
        <f>+SUM(U52:U58)</f>
        <v>0</v>
      </c>
      <c r="N116" s="32">
        <f>+SUM(W52:W58)</f>
        <v>0</v>
      </c>
      <c r="O116" s="32">
        <f>+SUM(Y52:Y58)</f>
        <v>0</v>
      </c>
      <c r="P116" s="32">
        <f>+SUM(AA52:AA58)</f>
        <v>0</v>
      </c>
      <c r="Q116" s="33">
        <f t="shared" si="3"/>
        <v>0</v>
      </c>
      <c r="R116" s="9"/>
      <c r="S116" s="21"/>
      <c r="T116" s="9"/>
      <c r="U116" s="21"/>
      <c r="V116" s="9"/>
      <c r="W116" s="21"/>
      <c r="X116" s="9"/>
      <c r="Y116" s="21"/>
      <c r="Z116" s="9"/>
      <c r="AA116" s="21"/>
      <c r="AB116" s="9"/>
      <c r="AC116" s="22"/>
      <c r="AD116" s="34"/>
    </row>
    <row r="117" spans="2:33" s="23" customFormat="1" ht="15.75" x14ac:dyDescent="0.25">
      <c r="B117" s="19"/>
      <c r="C117" s="83" t="str">
        <f>+B59</f>
        <v>6.1.7 APOYO A LA REHABILITACION DE CAMINOS VECINALES FRONTERIZOS.</v>
      </c>
      <c r="D117" s="83"/>
      <c r="E117" s="32">
        <f>+SUM(E60:E66)</f>
        <v>6</v>
      </c>
      <c r="F117" s="32">
        <f>+SUM(G60:G66)</f>
        <v>0</v>
      </c>
      <c r="G117" s="32">
        <f>+SUM(I60:I66)</f>
        <v>0</v>
      </c>
      <c r="H117" s="32">
        <f>+SUM(K60:K66)</f>
        <v>0</v>
      </c>
      <c r="I117" s="32">
        <f>+SUM(M60:M66)</f>
        <v>0</v>
      </c>
      <c r="J117" s="32">
        <f>+SUM(O60:O66)</f>
        <v>0</v>
      </c>
      <c r="K117" s="32">
        <f>+SUM(Q60:Q66)</f>
        <v>0</v>
      </c>
      <c r="L117" s="32">
        <f>+SUM(S60:S66)</f>
        <v>0</v>
      </c>
      <c r="M117" s="32">
        <f>+SUM(U60:U66)</f>
        <v>0</v>
      </c>
      <c r="N117" s="32">
        <f>+SUM(W60:W66)</f>
        <v>0</v>
      </c>
      <c r="O117" s="32">
        <f>+SUM(Y60:Y66)</f>
        <v>0</v>
      </c>
      <c r="P117" s="32">
        <f>+SUM(AA60:AA66)</f>
        <v>0</v>
      </c>
      <c r="Q117" s="33">
        <f t="shared" si="3"/>
        <v>6</v>
      </c>
      <c r="R117" s="9"/>
      <c r="S117" s="21"/>
      <c r="T117" s="9"/>
      <c r="U117" s="21"/>
      <c r="V117" s="9"/>
      <c r="W117" s="21"/>
      <c r="X117" s="9"/>
      <c r="Y117" s="21"/>
      <c r="Z117" s="9"/>
      <c r="AA117" s="21"/>
      <c r="AB117" s="9"/>
      <c r="AC117" s="22"/>
      <c r="AD117" s="34"/>
    </row>
    <row r="118" spans="2:33" s="23" customFormat="1" ht="23.25" customHeight="1" x14ac:dyDescent="0.25">
      <c r="B118" s="19"/>
      <c r="C118" s="83" t="str">
        <f>+B67</f>
        <v>6.1.8 APOYO TECNICOS A LAS COMUNIDADES FRONTERIZAS EN SU DIFERENTES ACTIVIDADES PRODUCTIVAS.</v>
      </c>
      <c r="D118" s="83"/>
      <c r="E118" s="32">
        <f>+SUM(E68:E74)</f>
        <v>6</v>
      </c>
      <c r="F118" s="32">
        <f>+SUM(G68:G74)</f>
        <v>0</v>
      </c>
      <c r="G118" s="32">
        <f>+SUM(I68:I74)</f>
        <v>0</v>
      </c>
      <c r="H118" s="32">
        <f>+SUM(K68:K74)</f>
        <v>0</v>
      </c>
      <c r="I118" s="32">
        <f>+SUM(M68:M74)</f>
        <v>0</v>
      </c>
      <c r="J118" s="32">
        <f>+SUM(O68:O74)</f>
        <v>0</v>
      </c>
      <c r="K118" s="32">
        <f>+SUM(Q68:Q74)</f>
        <v>0</v>
      </c>
      <c r="L118" s="32">
        <f>+SUM(S68:S74)</f>
        <v>0</v>
      </c>
      <c r="M118" s="32">
        <f>+SUM(U68:U74)</f>
        <v>0</v>
      </c>
      <c r="N118" s="32">
        <f>+SUM(W68:W74)</f>
        <v>0</v>
      </c>
      <c r="O118" s="32">
        <f>+SUM(Y68:Y74)</f>
        <v>0</v>
      </c>
      <c r="P118" s="32">
        <f>+SUM(AA68:AA74)</f>
        <v>0</v>
      </c>
      <c r="Q118" s="33">
        <f t="shared" si="3"/>
        <v>6</v>
      </c>
      <c r="R118" s="9"/>
      <c r="S118" s="21"/>
      <c r="T118" s="9"/>
      <c r="U118" s="21"/>
      <c r="V118" s="9"/>
      <c r="W118" s="21"/>
      <c r="X118" s="9"/>
      <c r="Y118" s="21"/>
      <c r="Z118" s="9"/>
      <c r="AA118" s="21"/>
      <c r="AB118" s="9"/>
      <c r="AC118" s="22"/>
      <c r="AD118" s="34"/>
    </row>
    <row r="119" spans="2:33" s="23" customFormat="1" ht="15.75" x14ac:dyDescent="0.25">
      <c r="B119" s="19"/>
      <c r="C119" s="94" t="str">
        <f>+B75</f>
        <v>6.1.9 FORTALECIMIENTO DE MEDIOS DE VIDA PRODUCTIVOS COMUNITARIOS.</v>
      </c>
      <c r="D119" s="94"/>
      <c r="E119" s="35">
        <f>+SUM(E76:E82)</f>
        <v>0</v>
      </c>
      <c r="F119" s="35">
        <f>+SUM(G76:G82)</f>
        <v>0</v>
      </c>
      <c r="G119" s="35">
        <f>+SUM(I76:I82)</f>
        <v>0</v>
      </c>
      <c r="H119" s="35">
        <f>+SUM(K76:K82)</f>
        <v>0</v>
      </c>
      <c r="I119" s="35">
        <f>+SUM(M76:M82)</f>
        <v>0</v>
      </c>
      <c r="J119" s="35">
        <f>+SUM(O76:O82)</f>
        <v>0</v>
      </c>
      <c r="K119" s="35">
        <f>+SUM(Q76:Q82)</f>
        <v>0</v>
      </c>
      <c r="L119" s="35">
        <f>+SUM(S76:S82)</f>
        <v>0</v>
      </c>
      <c r="M119" s="35">
        <f>+SUM(U76:U82)</f>
        <v>0</v>
      </c>
      <c r="N119" s="35">
        <f>+SUM(W76:W82)</f>
        <v>0</v>
      </c>
      <c r="O119" s="35">
        <f>+SUM(Y76:Y82)</f>
        <v>0</v>
      </c>
      <c r="P119" s="35">
        <f>+SUM(AA76:AA82)</f>
        <v>0</v>
      </c>
      <c r="Q119" s="36">
        <f>SUM(E119:P119)</f>
        <v>0</v>
      </c>
      <c r="R119" s="9"/>
      <c r="S119" s="21"/>
      <c r="T119" s="9"/>
      <c r="U119" s="21"/>
      <c r="V119" s="9"/>
      <c r="W119" s="21"/>
      <c r="X119" s="9"/>
      <c r="Y119" s="21"/>
      <c r="Z119" s="9"/>
      <c r="AA119" s="21"/>
      <c r="AB119" s="9"/>
      <c r="AC119" s="22"/>
      <c r="AD119" s="34"/>
    </row>
    <row r="120" spans="2:33" s="23" customFormat="1" ht="15.75" x14ac:dyDescent="0.25">
      <c r="B120" s="19"/>
      <c r="C120" s="94" t="str">
        <f>+B83</f>
        <v xml:space="preserve">6.1.10 PLAN DE REFORESTACION ZONA FRONTERIZA.  </v>
      </c>
      <c r="D120" s="94"/>
      <c r="E120" s="35">
        <f>+SUM(E84:E90)</f>
        <v>0</v>
      </c>
      <c r="F120" s="35">
        <f>+SUM(G84:G90)</f>
        <v>0</v>
      </c>
      <c r="G120" s="35">
        <f>+SUM(I84:I90)</f>
        <v>0</v>
      </c>
      <c r="H120" s="35">
        <f>+SUM(K84:K90)</f>
        <v>0</v>
      </c>
      <c r="I120" s="35">
        <f>+SUM(M84:M90)</f>
        <v>0</v>
      </c>
      <c r="J120" s="35">
        <f>+SUM(O84:O90)</f>
        <v>0</v>
      </c>
      <c r="K120" s="35">
        <f>+SUM(Q84:Q90)</f>
        <v>0</v>
      </c>
      <c r="L120" s="35">
        <f>+SUM(S84:S90)</f>
        <v>0</v>
      </c>
      <c r="M120" s="35">
        <f>+SUM(U84:U90)</f>
        <v>0</v>
      </c>
      <c r="N120" s="35">
        <f>+SUM(W84:W90)</f>
        <v>0</v>
      </c>
      <c r="O120" s="35">
        <f>+SUM(Y84:Y90)</f>
        <v>0</v>
      </c>
      <c r="P120" s="35">
        <f>+SUM(AA84:AA90)</f>
        <v>0</v>
      </c>
      <c r="Q120" s="36">
        <f t="shared" ref="Q120:Q121" si="4">SUM(E120:P120)</f>
        <v>0</v>
      </c>
      <c r="R120" s="9"/>
      <c r="S120" s="21"/>
      <c r="T120" s="9"/>
      <c r="U120" s="21"/>
      <c r="V120" s="9"/>
      <c r="W120" s="21"/>
      <c r="X120" s="9"/>
      <c r="Y120" s="21"/>
      <c r="Z120" s="9"/>
      <c r="AA120" s="21"/>
      <c r="AB120" s="9"/>
      <c r="AC120" s="22"/>
      <c r="AD120" s="34"/>
    </row>
    <row r="121" spans="2:33" s="23" customFormat="1" ht="28.5" customHeight="1" x14ac:dyDescent="0.25">
      <c r="B121" s="19"/>
      <c r="C121" s="94" t="str">
        <f>+B91</f>
        <v>6.1.11 ACTIVIDADES Y/O PROGRAMAS DE IMPACTOS REGIONALES CON INTERMEDIACIONES INSTITUCIONALES</v>
      </c>
      <c r="D121" s="94"/>
      <c r="E121" s="35">
        <f>+SUM(E92:E98)</f>
        <v>0</v>
      </c>
      <c r="F121" s="35">
        <f>+SUM(G92:G98)</f>
        <v>17</v>
      </c>
      <c r="G121" s="35">
        <f>+SUM(I92:I98)</f>
        <v>6</v>
      </c>
      <c r="H121" s="35">
        <f>+SUM(K92:K98)</f>
        <v>0</v>
      </c>
      <c r="I121" s="35">
        <f>+SUM(M92:M98)</f>
        <v>0</v>
      </c>
      <c r="J121" s="35">
        <f>+SUM(O92:O98)</f>
        <v>0</v>
      </c>
      <c r="K121" s="35">
        <f>+SUM(Q92:Q98)</f>
        <v>0</v>
      </c>
      <c r="L121" s="35">
        <f>+SUM(S92:S98)</f>
        <v>0</v>
      </c>
      <c r="M121" s="35">
        <f>+SUM(U92:U98)</f>
        <v>0</v>
      </c>
      <c r="N121" s="35">
        <f>+SUM(W92:W98)</f>
        <v>0</v>
      </c>
      <c r="O121" s="35">
        <f>+SUM(Y92:Y98)</f>
        <v>0</v>
      </c>
      <c r="P121" s="35">
        <f>+SUM(AA92:AA98)</f>
        <v>0</v>
      </c>
      <c r="Q121" s="36">
        <f t="shared" si="4"/>
        <v>23</v>
      </c>
      <c r="R121" s="9"/>
      <c r="S121" s="21"/>
      <c r="T121" s="9"/>
      <c r="U121" s="21"/>
      <c r="V121" s="9"/>
      <c r="W121" s="21"/>
      <c r="X121" s="9"/>
      <c r="Y121" s="21"/>
      <c r="Z121" s="9"/>
      <c r="AA121" s="21"/>
      <c r="AB121" s="9"/>
      <c r="AC121" s="22"/>
      <c r="AD121" s="34"/>
    </row>
    <row r="122" spans="2:33" s="23" customFormat="1" ht="16.5" thickBot="1" x14ac:dyDescent="0.3">
      <c r="B122" s="19"/>
      <c r="C122" s="37"/>
      <c r="D122" s="38"/>
      <c r="E122" s="39">
        <f>SUM(E111:E121)</f>
        <v>12</v>
      </c>
      <c r="F122" s="39">
        <f t="shared" ref="F122:Q122" si="5">SUM(F111:F121)</f>
        <v>23</v>
      </c>
      <c r="G122" s="39">
        <f t="shared" si="5"/>
        <v>6</v>
      </c>
      <c r="H122" s="39">
        <f t="shared" si="5"/>
        <v>0</v>
      </c>
      <c r="I122" s="39">
        <f t="shared" si="5"/>
        <v>0</v>
      </c>
      <c r="J122" s="39">
        <f t="shared" si="5"/>
        <v>0</v>
      </c>
      <c r="K122" s="39">
        <f t="shared" si="5"/>
        <v>0</v>
      </c>
      <c r="L122" s="39">
        <f t="shared" si="5"/>
        <v>0</v>
      </c>
      <c r="M122" s="39">
        <f t="shared" si="5"/>
        <v>0</v>
      </c>
      <c r="N122" s="39">
        <f t="shared" si="5"/>
        <v>0</v>
      </c>
      <c r="O122" s="39">
        <f t="shared" si="5"/>
        <v>0</v>
      </c>
      <c r="P122" s="39">
        <f t="shared" si="5"/>
        <v>0</v>
      </c>
      <c r="Q122" s="39">
        <f t="shared" si="5"/>
        <v>41</v>
      </c>
      <c r="R122" s="40"/>
      <c r="S122" s="41"/>
      <c r="T122" s="40"/>
      <c r="U122" s="41"/>
      <c r="V122" s="40"/>
      <c r="W122" s="41"/>
      <c r="X122" s="40"/>
      <c r="Y122" s="41"/>
      <c r="Z122" s="40"/>
      <c r="AA122" s="41"/>
      <c r="AB122" s="40"/>
      <c r="AC122" s="42"/>
      <c r="AD122" s="43"/>
    </row>
    <row r="123" spans="2:33" s="23" customFormat="1" ht="15.75" x14ac:dyDescent="0.25">
      <c r="B123" s="19"/>
      <c r="C123" s="20"/>
      <c r="D123" s="3"/>
      <c r="E123" s="21"/>
      <c r="F123" s="9"/>
      <c r="G123" s="21"/>
      <c r="H123" s="9"/>
      <c r="I123" s="21"/>
      <c r="J123" s="9"/>
      <c r="K123" s="21"/>
      <c r="L123" s="9"/>
      <c r="M123" s="21"/>
      <c r="N123" s="9"/>
      <c r="O123" s="21"/>
      <c r="P123" s="9"/>
      <c r="Q123" s="21"/>
      <c r="R123" s="9"/>
      <c r="S123" s="21"/>
      <c r="T123" s="9"/>
      <c r="U123" s="21"/>
      <c r="V123" s="9"/>
      <c r="W123" s="21"/>
      <c r="X123" s="9"/>
      <c r="Y123" s="21"/>
      <c r="Z123" s="9"/>
      <c r="AA123" s="21"/>
      <c r="AB123" s="9"/>
      <c r="AC123" s="22"/>
    </row>
    <row r="124" spans="2:33" ht="16.5" thickBot="1" x14ac:dyDescent="0.3">
      <c r="B124" s="16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2:33" ht="15.75" x14ac:dyDescent="0.25">
      <c r="B125" s="16"/>
      <c r="C125" s="44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6"/>
      <c r="AE125" s="1"/>
      <c r="AF125" s="1"/>
      <c r="AG125" s="1"/>
    </row>
    <row r="126" spans="2:33" ht="15.75" x14ac:dyDescent="0.25">
      <c r="B126" s="16"/>
      <c r="C126" s="4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48"/>
      <c r="AE126" s="1"/>
      <c r="AF126" s="1"/>
      <c r="AG126" s="1"/>
    </row>
    <row r="127" spans="2:33" ht="15.75" x14ac:dyDescent="0.25">
      <c r="B127" s="16"/>
      <c r="C127" s="4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48"/>
      <c r="AE127" s="1"/>
      <c r="AF127" s="1"/>
      <c r="AG127" s="1"/>
    </row>
    <row r="128" spans="2:33" ht="15.75" x14ac:dyDescent="0.25">
      <c r="B128" s="16"/>
      <c r="C128" s="4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48"/>
      <c r="AE128" s="1"/>
      <c r="AF128" s="1"/>
      <c r="AG128" s="1"/>
    </row>
    <row r="129" spans="2:30" ht="15.75" x14ac:dyDescent="0.25">
      <c r="B129" s="16"/>
      <c r="C129" s="47"/>
      <c r="D129" s="1"/>
      <c r="E129" s="1"/>
      <c r="F129" s="1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"/>
      <c r="AD129" s="49"/>
    </row>
    <row r="130" spans="2:30" ht="15.75" x14ac:dyDescent="0.25">
      <c r="B130" s="16"/>
      <c r="C130" s="98" t="s">
        <v>39</v>
      </c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49"/>
    </row>
    <row r="131" spans="2:30" ht="15.75" x14ac:dyDescent="0.25">
      <c r="B131" s="16"/>
      <c r="C131" s="98" t="s">
        <v>56</v>
      </c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49"/>
    </row>
    <row r="132" spans="2:30" ht="21" x14ac:dyDescent="0.35">
      <c r="B132" s="16"/>
      <c r="C132" s="99" t="s">
        <v>57</v>
      </c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49"/>
    </row>
    <row r="133" spans="2:30" ht="21" x14ac:dyDescent="0.35">
      <c r="B133" s="16"/>
      <c r="C133" s="99" t="s">
        <v>82</v>
      </c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49"/>
    </row>
    <row r="134" spans="2:30" ht="23.25" x14ac:dyDescent="0.35">
      <c r="B134" s="16"/>
      <c r="C134" s="100" t="s">
        <v>58</v>
      </c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 t="s">
        <v>59</v>
      </c>
      <c r="AD134" s="49"/>
    </row>
    <row r="135" spans="2:30" ht="15.75" x14ac:dyDescent="0.25">
      <c r="B135" s="16"/>
      <c r="C135" s="95" t="s">
        <v>60</v>
      </c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7"/>
    </row>
    <row r="136" spans="2:30" ht="15.75" x14ac:dyDescent="0.25">
      <c r="B136" s="16"/>
      <c r="C136" s="50"/>
      <c r="D136" s="1"/>
      <c r="E136" s="102" t="s">
        <v>61</v>
      </c>
      <c r="F136" s="102"/>
      <c r="G136" s="91" t="s">
        <v>62</v>
      </c>
      <c r="H136" s="91"/>
      <c r="I136" s="102" t="s">
        <v>63</v>
      </c>
      <c r="J136" s="102"/>
      <c r="K136" s="91" t="s">
        <v>64</v>
      </c>
      <c r="L136" s="91"/>
      <c r="M136" s="102" t="s">
        <v>65</v>
      </c>
      <c r="N136" s="102"/>
      <c r="O136" s="91" t="s">
        <v>66</v>
      </c>
      <c r="P136" s="91"/>
      <c r="Q136" s="102" t="s">
        <v>67</v>
      </c>
      <c r="R136" s="102"/>
      <c r="S136" s="91" t="s">
        <v>68</v>
      </c>
      <c r="T136" s="91"/>
      <c r="U136" s="102" t="s">
        <v>69</v>
      </c>
      <c r="V136" s="102"/>
      <c r="W136" s="91" t="s">
        <v>52</v>
      </c>
      <c r="X136" s="91"/>
      <c r="Y136" s="102" t="s">
        <v>53</v>
      </c>
      <c r="Z136" s="102"/>
      <c r="AA136" s="91" t="s">
        <v>54</v>
      </c>
      <c r="AB136" s="91"/>
      <c r="AC136" s="102" t="s">
        <v>70</v>
      </c>
      <c r="AD136" s="103"/>
    </row>
    <row r="137" spans="2:30" ht="15.75" x14ac:dyDescent="0.25">
      <c r="C137" s="51" t="s">
        <v>71</v>
      </c>
      <c r="D137" s="4">
        <f t="shared" ref="D137:AB137" si="6">SUM(D138:D144)</f>
        <v>33</v>
      </c>
      <c r="E137" s="52">
        <f t="shared" si="6"/>
        <v>12</v>
      </c>
      <c r="F137" s="53">
        <f t="shared" si="6"/>
        <v>0.36363636363636365</v>
      </c>
      <c r="G137" s="4">
        <f t="shared" si="6"/>
        <v>23</v>
      </c>
      <c r="H137" s="54">
        <f t="shared" si="6"/>
        <v>0.74236993591832301</v>
      </c>
      <c r="I137" s="52">
        <f t="shared" si="6"/>
        <v>6</v>
      </c>
      <c r="J137" s="53">
        <f t="shared" si="6"/>
        <v>0.18181818181818182</v>
      </c>
      <c r="K137" s="4">
        <f t="shared" si="6"/>
        <v>0</v>
      </c>
      <c r="L137" s="54">
        <f t="shared" si="6"/>
        <v>0</v>
      </c>
      <c r="M137" s="52">
        <f t="shared" si="6"/>
        <v>0</v>
      </c>
      <c r="N137" s="53">
        <f t="shared" si="6"/>
        <v>0</v>
      </c>
      <c r="O137" s="4">
        <f t="shared" si="6"/>
        <v>0</v>
      </c>
      <c r="P137" s="54">
        <f t="shared" si="6"/>
        <v>0</v>
      </c>
      <c r="Q137" s="52">
        <f t="shared" si="6"/>
        <v>0</v>
      </c>
      <c r="R137" s="53">
        <f t="shared" si="6"/>
        <v>0</v>
      </c>
      <c r="S137" s="4">
        <f t="shared" si="6"/>
        <v>0</v>
      </c>
      <c r="T137" s="54">
        <f t="shared" si="6"/>
        <v>0</v>
      </c>
      <c r="U137" s="52">
        <f t="shared" si="6"/>
        <v>0</v>
      </c>
      <c r="V137" s="53">
        <f t="shared" si="6"/>
        <v>0</v>
      </c>
      <c r="W137" s="4">
        <f t="shared" si="6"/>
        <v>0</v>
      </c>
      <c r="X137" s="54">
        <f t="shared" si="6"/>
        <v>0</v>
      </c>
      <c r="Y137" s="52">
        <f t="shared" si="6"/>
        <v>0</v>
      </c>
      <c r="Z137" s="53">
        <f t="shared" si="6"/>
        <v>0</v>
      </c>
      <c r="AA137" s="4">
        <f t="shared" si="6"/>
        <v>0</v>
      </c>
      <c r="AB137" s="54">
        <f t="shared" si="6"/>
        <v>0</v>
      </c>
      <c r="AC137" s="55">
        <f>+SUM(E137+G137+I137+K137+M137+O137+Q137+S137+U137+W137+Y137+AA137)</f>
        <v>41</v>
      </c>
      <c r="AD137" s="56">
        <f>+SUM(F137+H137+J137+L137+N137+P137+R137+T137+V137+X137+Z137+AB137)</f>
        <v>1.2878244813728685</v>
      </c>
    </row>
    <row r="138" spans="2:30" ht="15.75" x14ac:dyDescent="0.25">
      <c r="B138" s="16"/>
      <c r="C138" s="57" t="str">
        <f t="shared" ref="C138:D144" si="7">+C92</f>
        <v xml:space="preserve">Dajabón </v>
      </c>
      <c r="D138" s="12">
        <f t="shared" si="7"/>
        <v>5</v>
      </c>
      <c r="E138" s="58">
        <f t="shared" ref="E138:AB144" si="8">+E12+E20+E28+E36+E44+E52+E60+E68+E76+E84+E92</f>
        <v>0</v>
      </c>
      <c r="F138" s="59">
        <f t="shared" si="8"/>
        <v>0</v>
      </c>
      <c r="G138" s="3">
        <f t="shared" si="8"/>
        <v>5</v>
      </c>
      <c r="H138" s="15">
        <f t="shared" si="8"/>
        <v>0.18518518518518517</v>
      </c>
      <c r="I138" s="58">
        <f t="shared" si="8"/>
        <v>0</v>
      </c>
      <c r="J138" s="59">
        <f t="shared" si="8"/>
        <v>0</v>
      </c>
      <c r="K138" s="3">
        <f t="shared" si="8"/>
        <v>0</v>
      </c>
      <c r="L138" s="15">
        <f t="shared" si="8"/>
        <v>0</v>
      </c>
      <c r="M138" s="58">
        <f t="shared" si="8"/>
        <v>0</v>
      </c>
      <c r="N138" s="59">
        <f t="shared" si="8"/>
        <v>0</v>
      </c>
      <c r="O138" s="3">
        <f t="shared" si="8"/>
        <v>0</v>
      </c>
      <c r="P138" s="15">
        <f t="shared" si="8"/>
        <v>0</v>
      </c>
      <c r="Q138" s="58">
        <f t="shared" si="8"/>
        <v>0</v>
      </c>
      <c r="R138" s="59">
        <f t="shared" si="8"/>
        <v>0</v>
      </c>
      <c r="S138" s="3">
        <f t="shared" si="8"/>
        <v>0</v>
      </c>
      <c r="T138" s="15">
        <f t="shared" si="8"/>
        <v>0</v>
      </c>
      <c r="U138" s="58">
        <f t="shared" si="8"/>
        <v>0</v>
      </c>
      <c r="V138" s="59">
        <f>+V12+V20+V28+V36+V44+V52+V60+V68+V76+V84+V92</f>
        <v>0</v>
      </c>
      <c r="W138" s="3">
        <f t="shared" si="8"/>
        <v>0</v>
      </c>
      <c r="X138" s="15">
        <f t="shared" si="8"/>
        <v>0</v>
      </c>
      <c r="Y138" s="58">
        <f t="shared" si="8"/>
        <v>0</v>
      </c>
      <c r="Z138" s="59">
        <f t="shared" si="8"/>
        <v>0</v>
      </c>
      <c r="AA138" s="3">
        <f t="shared" si="8"/>
        <v>0</v>
      </c>
      <c r="AB138" s="15">
        <f t="shared" si="8"/>
        <v>0</v>
      </c>
      <c r="AC138" s="58">
        <f>+E138+G138+I138+K138+M138+O138+Q138+S138+U138+W138+Y138+AA138</f>
        <v>5</v>
      </c>
      <c r="AD138" s="60">
        <f>+F138+H138+J138+L138+N138+P138+R138+T138+V138+X138+Z138+AB138</f>
        <v>0.18518518518518517</v>
      </c>
    </row>
    <row r="139" spans="2:30" ht="15.75" x14ac:dyDescent="0.25">
      <c r="B139" s="16"/>
      <c r="C139" s="47" t="str">
        <f t="shared" si="7"/>
        <v>Montecristi</v>
      </c>
      <c r="D139" s="12">
        <f t="shared" si="7"/>
        <v>6</v>
      </c>
      <c r="E139" s="58">
        <f t="shared" si="8"/>
        <v>0</v>
      </c>
      <c r="F139" s="59">
        <f t="shared" si="8"/>
        <v>0</v>
      </c>
      <c r="G139" s="3">
        <f t="shared" si="8"/>
        <v>6</v>
      </c>
      <c r="H139" s="15">
        <f t="shared" si="8"/>
        <v>0.19354838709677419</v>
      </c>
      <c r="I139" s="58">
        <f t="shared" si="8"/>
        <v>0</v>
      </c>
      <c r="J139" s="59">
        <f t="shared" si="8"/>
        <v>0</v>
      </c>
      <c r="K139" s="3">
        <f t="shared" si="8"/>
        <v>0</v>
      </c>
      <c r="L139" s="15">
        <f t="shared" si="8"/>
        <v>0</v>
      </c>
      <c r="M139" s="58">
        <f t="shared" si="8"/>
        <v>0</v>
      </c>
      <c r="N139" s="59">
        <f t="shared" si="8"/>
        <v>0</v>
      </c>
      <c r="O139" s="3">
        <f t="shared" si="8"/>
        <v>0</v>
      </c>
      <c r="P139" s="15">
        <f t="shared" si="8"/>
        <v>0</v>
      </c>
      <c r="Q139" s="58">
        <f t="shared" si="8"/>
        <v>0</v>
      </c>
      <c r="R139" s="59">
        <f t="shared" si="8"/>
        <v>0</v>
      </c>
      <c r="S139" s="3">
        <f t="shared" si="8"/>
        <v>0</v>
      </c>
      <c r="T139" s="15">
        <f t="shared" si="8"/>
        <v>0</v>
      </c>
      <c r="U139" s="58">
        <f t="shared" si="8"/>
        <v>0</v>
      </c>
      <c r="V139" s="59">
        <f t="shared" si="8"/>
        <v>0</v>
      </c>
      <c r="W139" s="3">
        <f t="shared" si="8"/>
        <v>0</v>
      </c>
      <c r="X139" s="15">
        <f t="shared" si="8"/>
        <v>0</v>
      </c>
      <c r="Y139" s="58">
        <f t="shared" si="8"/>
        <v>0</v>
      </c>
      <c r="Z139" s="59">
        <f t="shared" si="8"/>
        <v>0</v>
      </c>
      <c r="AA139" s="3">
        <f t="shared" si="8"/>
        <v>0</v>
      </c>
      <c r="AB139" s="15">
        <f t="shared" si="8"/>
        <v>0</v>
      </c>
      <c r="AC139" s="58">
        <f t="shared" ref="AC139:AD144" si="9">+E139+G139+I139+K139+M139+O139+Q139+S139+U139+W139+Y139+AA139</f>
        <v>6</v>
      </c>
      <c r="AD139" s="60">
        <f t="shared" si="9"/>
        <v>0.19354838709677419</v>
      </c>
    </row>
    <row r="140" spans="2:30" ht="15.75" x14ac:dyDescent="0.25">
      <c r="B140" s="16"/>
      <c r="C140" s="47" t="str">
        <f t="shared" si="7"/>
        <v>Santiago Rodríguez</v>
      </c>
      <c r="D140" s="12">
        <f t="shared" si="7"/>
        <v>3</v>
      </c>
      <c r="E140" s="58">
        <f t="shared" si="8"/>
        <v>0</v>
      </c>
      <c r="F140" s="59">
        <f t="shared" si="8"/>
        <v>0</v>
      </c>
      <c r="G140" s="3">
        <f t="shared" si="8"/>
        <v>0</v>
      </c>
      <c r="H140" s="15">
        <f t="shared" si="8"/>
        <v>0</v>
      </c>
      <c r="I140" s="58">
        <f t="shared" si="8"/>
        <v>0</v>
      </c>
      <c r="J140" s="59">
        <f t="shared" si="8"/>
        <v>0</v>
      </c>
      <c r="K140" s="3">
        <f t="shared" si="8"/>
        <v>0</v>
      </c>
      <c r="L140" s="15">
        <f t="shared" si="8"/>
        <v>0</v>
      </c>
      <c r="M140" s="58">
        <f t="shared" si="8"/>
        <v>0</v>
      </c>
      <c r="N140" s="59">
        <f t="shared" si="8"/>
        <v>0</v>
      </c>
      <c r="O140" s="3">
        <f t="shared" si="8"/>
        <v>0</v>
      </c>
      <c r="P140" s="15">
        <f t="shared" si="8"/>
        <v>0</v>
      </c>
      <c r="Q140" s="58">
        <f t="shared" si="8"/>
        <v>0</v>
      </c>
      <c r="R140" s="59">
        <f t="shared" si="8"/>
        <v>0</v>
      </c>
      <c r="S140" s="3">
        <f t="shared" si="8"/>
        <v>0</v>
      </c>
      <c r="T140" s="15">
        <f t="shared" si="8"/>
        <v>0</v>
      </c>
      <c r="U140" s="58">
        <f t="shared" si="8"/>
        <v>0</v>
      </c>
      <c r="V140" s="59">
        <f t="shared" si="8"/>
        <v>0</v>
      </c>
      <c r="W140" s="3">
        <f t="shared" si="8"/>
        <v>0</v>
      </c>
      <c r="X140" s="15">
        <f t="shared" si="8"/>
        <v>0</v>
      </c>
      <c r="Y140" s="58">
        <f t="shared" si="8"/>
        <v>0</v>
      </c>
      <c r="Z140" s="59">
        <f t="shared" si="8"/>
        <v>0</v>
      </c>
      <c r="AA140" s="3">
        <f t="shared" si="8"/>
        <v>0</v>
      </c>
      <c r="AB140" s="15">
        <f t="shared" si="8"/>
        <v>0</v>
      </c>
      <c r="AC140" s="58">
        <f t="shared" si="9"/>
        <v>0</v>
      </c>
      <c r="AD140" s="60">
        <f t="shared" si="9"/>
        <v>0</v>
      </c>
    </row>
    <row r="141" spans="2:30" ht="15.75" x14ac:dyDescent="0.25">
      <c r="B141" s="16"/>
      <c r="C141" s="57" t="str">
        <f t="shared" si="7"/>
        <v>Elías Piña</v>
      </c>
      <c r="D141" s="12">
        <f t="shared" si="7"/>
        <v>6</v>
      </c>
      <c r="E141" s="58">
        <f t="shared" si="8"/>
        <v>12</v>
      </c>
      <c r="F141" s="59">
        <f t="shared" si="8"/>
        <v>0.36363636363636365</v>
      </c>
      <c r="G141" s="3">
        <f t="shared" si="8"/>
        <v>12</v>
      </c>
      <c r="H141" s="15">
        <f t="shared" si="8"/>
        <v>0.36363636363636365</v>
      </c>
      <c r="I141" s="58">
        <f t="shared" si="8"/>
        <v>6</v>
      </c>
      <c r="J141" s="59">
        <f t="shared" si="8"/>
        <v>0.18181818181818182</v>
      </c>
      <c r="K141" s="3">
        <f t="shared" si="8"/>
        <v>0</v>
      </c>
      <c r="L141" s="15">
        <f t="shared" si="8"/>
        <v>0</v>
      </c>
      <c r="M141" s="58">
        <f t="shared" si="8"/>
        <v>0</v>
      </c>
      <c r="N141" s="59">
        <f t="shared" si="8"/>
        <v>0</v>
      </c>
      <c r="O141" s="3">
        <f t="shared" si="8"/>
        <v>0</v>
      </c>
      <c r="P141" s="15">
        <f t="shared" si="8"/>
        <v>0</v>
      </c>
      <c r="Q141" s="58">
        <f t="shared" si="8"/>
        <v>0</v>
      </c>
      <c r="R141" s="59">
        <f t="shared" si="8"/>
        <v>0</v>
      </c>
      <c r="S141" s="3">
        <f t="shared" si="8"/>
        <v>0</v>
      </c>
      <c r="T141" s="15">
        <f t="shared" si="8"/>
        <v>0</v>
      </c>
      <c r="U141" s="58">
        <f t="shared" si="8"/>
        <v>0</v>
      </c>
      <c r="V141" s="59">
        <f t="shared" si="8"/>
        <v>0</v>
      </c>
      <c r="W141" s="3">
        <f t="shared" si="8"/>
        <v>0</v>
      </c>
      <c r="X141" s="15">
        <f t="shared" si="8"/>
        <v>0</v>
      </c>
      <c r="Y141" s="58">
        <f t="shared" si="8"/>
        <v>0</v>
      </c>
      <c r="Z141" s="59">
        <f t="shared" si="8"/>
        <v>0</v>
      </c>
      <c r="AA141" s="3">
        <f t="shared" si="8"/>
        <v>0</v>
      </c>
      <c r="AB141" s="15">
        <f t="shared" si="8"/>
        <v>0</v>
      </c>
      <c r="AC141" s="58">
        <f t="shared" si="9"/>
        <v>30</v>
      </c>
      <c r="AD141" s="60">
        <f t="shared" si="9"/>
        <v>0.90909090909090917</v>
      </c>
    </row>
    <row r="142" spans="2:30" ht="15.75" x14ac:dyDescent="0.25">
      <c r="B142" s="1"/>
      <c r="C142" s="47" t="str">
        <f t="shared" si="7"/>
        <v xml:space="preserve">Independencia </v>
      </c>
      <c r="D142" s="12">
        <f t="shared" si="7"/>
        <v>6</v>
      </c>
      <c r="E142" s="58">
        <f t="shared" si="8"/>
        <v>0</v>
      </c>
      <c r="F142" s="59">
        <f t="shared" si="8"/>
        <v>0</v>
      </c>
      <c r="G142" s="3">
        <f t="shared" si="8"/>
        <v>0</v>
      </c>
      <c r="H142" s="15">
        <f t="shared" si="8"/>
        <v>0</v>
      </c>
      <c r="I142" s="58">
        <f t="shared" si="8"/>
        <v>0</v>
      </c>
      <c r="J142" s="59">
        <f t="shared" si="8"/>
        <v>0</v>
      </c>
      <c r="K142" s="3">
        <f t="shared" si="8"/>
        <v>0</v>
      </c>
      <c r="L142" s="15">
        <f t="shared" si="8"/>
        <v>0</v>
      </c>
      <c r="M142" s="58">
        <f t="shared" si="8"/>
        <v>0</v>
      </c>
      <c r="N142" s="59">
        <f t="shared" si="8"/>
        <v>0</v>
      </c>
      <c r="O142" s="3">
        <f t="shared" si="8"/>
        <v>0</v>
      </c>
      <c r="P142" s="15">
        <f t="shared" si="8"/>
        <v>0</v>
      </c>
      <c r="Q142" s="58">
        <f t="shared" si="8"/>
        <v>0</v>
      </c>
      <c r="R142" s="59">
        <f t="shared" si="8"/>
        <v>0</v>
      </c>
      <c r="S142" s="3">
        <f t="shared" si="8"/>
        <v>0</v>
      </c>
      <c r="T142" s="15">
        <f t="shared" si="8"/>
        <v>0</v>
      </c>
      <c r="U142" s="58">
        <f t="shared" si="8"/>
        <v>0</v>
      </c>
      <c r="V142" s="59">
        <f t="shared" si="8"/>
        <v>0</v>
      </c>
      <c r="W142" s="3">
        <f t="shared" si="8"/>
        <v>0</v>
      </c>
      <c r="X142" s="15">
        <f t="shared" si="8"/>
        <v>0</v>
      </c>
      <c r="Y142" s="58">
        <f t="shared" si="8"/>
        <v>0</v>
      </c>
      <c r="Z142" s="59">
        <f t="shared" si="8"/>
        <v>0</v>
      </c>
      <c r="AA142" s="3">
        <f t="shared" si="8"/>
        <v>0</v>
      </c>
      <c r="AB142" s="15">
        <f t="shared" si="8"/>
        <v>0</v>
      </c>
      <c r="AC142" s="58">
        <f t="shared" si="9"/>
        <v>0</v>
      </c>
      <c r="AD142" s="60">
        <f t="shared" si="9"/>
        <v>0</v>
      </c>
    </row>
    <row r="143" spans="2:30" ht="15.75" x14ac:dyDescent="0.25">
      <c r="B143" s="1"/>
      <c r="C143" s="47" t="str">
        <f t="shared" si="7"/>
        <v xml:space="preserve">Pedernales </v>
      </c>
      <c r="D143" s="12">
        <f t="shared" si="7"/>
        <v>2</v>
      </c>
      <c r="E143" s="58">
        <f t="shared" si="8"/>
        <v>0</v>
      </c>
      <c r="F143" s="59">
        <f t="shared" si="8"/>
        <v>0</v>
      </c>
      <c r="G143" s="3">
        <f t="shared" si="8"/>
        <v>0</v>
      </c>
      <c r="H143" s="15">
        <f t="shared" si="8"/>
        <v>0</v>
      </c>
      <c r="I143" s="58">
        <f t="shared" si="8"/>
        <v>0</v>
      </c>
      <c r="J143" s="59">
        <f t="shared" si="8"/>
        <v>0</v>
      </c>
      <c r="K143" s="3">
        <f t="shared" si="8"/>
        <v>0</v>
      </c>
      <c r="L143" s="15">
        <f t="shared" si="8"/>
        <v>0</v>
      </c>
      <c r="M143" s="58">
        <f t="shared" si="8"/>
        <v>0</v>
      </c>
      <c r="N143" s="59">
        <f t="shared" si="8"/>
        <v>0</v>
      </c>
      <c r="O143" s="3">
        <f t="shared" si="8"/>
        <v>0</v>
      </c>
      <c r="P143" s="15">
        <f t="shared" si="8"/>
        <v>0</v>
      </c>
      <c r="Q143" s="58">
        <f t="shared" si="8"/>
        <v>0</v>
      </c>
      <c r="R143" s="59">
        <f t="shared" si="8"/>
        <v>0</v>
      </c>
      <c r="S143" s="3">
        <f t="shared" si="8"/>
        <v>0</v>
      </c>
      <c r="T143" s="15">
        <f t="shared" si="8"/>
        <v>0</v>
      </c>
      <c r="U143" s="58">
        <f t="shared" si="8"/>
        <v>0</v>
      </c>
      <c r="V143" s="59">
        <f t="shared" si="8"/>
        <v>0</v>
      </c>
      <c r="W143" s="3">
        <f t="shared" si="8"/>
        <v>0</v>
      </c>
      <c r="X143" s="15">
        <f t="shared" si="8"/>
        <v>0</v>
      </c>
      <c r="Y143" s="58">
        <f t="shared" si="8"/>
        <v>0</v>
      </c>
      <c r="Z143" s="59">
        <f t="shared" si="8"/>
        <v>0</v>
      </c>
      <c r="AA143" s="3">
        <f t="shared" si="8"/>
        <v>0</v>
      </c>
      <c r="AB143" s="15">
        <f t="shared" si="8"/>
        <v>0</v>
      </c>
      <c r="AC143" s="58">
        <f t="shared" si="9"/>
        <v>0</v>
      </c>
      <c r="AD143" s="60">
        <f t="shared" si="9"/>
        <v>0</v>
      </c>
    </row>
    <row r="144" spans="2:30" ht="15.75" x14ac:dyDescent="0.25">
      <c r="B144" s="1"/>
      <c r="C144" s="47" t="str">
        <f t="shared" si="7"/>
        <v xml:space="preserve">Bahoruco </v>
      </c>
      <c r="D144" s="12">
        <f t="shared" si="7"/>
        <v>5</v>
      </c>
      <c r="E144" s="58">
        <f t="shared" si="8"/>
        <v>0</v>
      </c>
      <c r="F144" s="59">
        <f t="shared" si="8"/>
        <v>0</v>
      </c>
      <c r="G144" s="3">
        <f t="shared" si="8"/>
        <v>0</v>
      </c>
      <c r="H144" s="15">
        <f t="shared" si="8"/>
        <v>0</v>
      </c>
      <c r="I144" s="58">
        <f t="shared" si="8"/>
        <v>0</v>
      </c>
      <c r="J144" s="59">
        <f t="shared" si="8"/>
        <v>0</v>
      </c>
      <c r="K144" s="3">
        <f t="shared" si="8"/>
        <v>0</v>
      </c>
      <c r="L144" s="15">
        <f t="shared" si="8"/>
        <v>0</v>
      </c>
      <c r="M144" s="58">
        <f t="shared" si="8"/>
        <v>0</v>
      </c>
      <c r="N144" s="59">
        <f t="shared" si="8"/>
        <v>0</v>
      </c>
      <c r="O144" s="3">
        <f t="shared" si="8"/>
        <v>0</v>
      </c>
      <c r="P144" s="15">
        <f t="shared" si="8"/>
        <v>0</v>
      </c>
      <c r="Q144" s="58">
        <f t="shared" si="8"/>
        <v>0</v>
      </c>
      <c r="R144" s="59">
        <f t="shared" si="8"/>
        <v>0</v>
      </c>
      <c r="S144" s="3">
        <f t="shared" si="8"/>
        <v>0</v>
      </c>
      <c r="T144" s="15">
        <f t="shared" si="8"/>
        <v>0</v>
      </c>
      <c r="U144" s="58">
        <f t="shared" si="8"/>
        <v>0</v>
      </c>
      <c r="V144" s="59">
        <f t="shared" si="8"/>
        <v>0</v>
      </c>
      <c r="W144" s="3">
        <f t="shared" si="8"/>
        <v>0</v>
      </c>
      <c r="X144" s="15">
        <f t="shared" si="8"/>
        <v>0</v>
      </c>
      <c r="Y144" s="58">
        <f t="shared" si="8"/>
        <v>0</v>
      </c>
      <c r="Z144" s="59">
        <f t="shared" si="8"/>
        <v>0</v>
      </c>
      <c r="AA144" s="3">
        <f t="shared" si="8"/>
        <v>0</v>
      </c>
      <c r="AB144" s="15">
        <f t="shared" si="8"/>
        <v>0</v>
      </c>
      <c r="AC144" s="58">
        <f t="shared" si="9"/>
        <v>0</v>
      </c>
      <c r="AD144" s="60">
        <f t="shared" si="9"/>
        <v>0</v>
      </c>
    </row>
    <row r="145" spans="3:32" x14ac:dyDescent="0.25">
      <c r="C145" s="61"/>
      <c r="AD145" s="49"/>
    </row>
    <row r="146" spans="3:32" x14ac:dyDescent="0.25">
      <c r="C146" s="61"/>
      <c r="O146" s="4" t="s">
        <v>4</v>
      </c>
      <c r="P146" s="4" t="s">
        <v>44</v>
      </c>
      <c r="Q146" s="4" t="s">
        <v>45</v>
      </c>
      <c r="R146" s="4" t="s">
        <v>46</v>
      </c>
      <c r="S146" s="4" t="s">
        <v>47</v>
      </c>
      <c r="T146" s="4" t="s">
        <v>48</v>
      </c>
      <c r="U146" s="4" t="s">
        <v>49</v>
      </c>
      <c r="V146" s="4" t="s">
        <v>50</v>
      </c>
      <c r="W146" s="4" t="s">
        <v>69</v>
      </c>
      <c r="X146" s="4" t="s">
        <v>52</v>
      </c>
      <c r="Y146" s="4" t="s">
        <v>53</v>
      </c>
      <c r="Z146" s="4" t="s">
        <v>54</v>
      </c>
      <c r="AA146" s="4" t="s">
        <v>72</v>
      </c>
      <c r="AD146" s="49"/>
    </row>
    <row r="147" spans="3:32" x14ac:dyDescent="0.25">
      <c r="C147" s="61"/>
      <c r="N147" s="4" t="s">
        <v>73</v>
      </c>
      <c r="O147" s="62">
        <f>+E137</f>
        <v>12</v>
      </c>
      <c r="P147" s="62">
        <f>+G137</f>
        <v>23</v>
      </c>
      <c r="Q147" s="62">
        <f>+I137</f>
        <v>6</v>
      </c>
      <c r="R147" s="62">
        <f>+K137</f>
        <v>0</v>
      </c>
      <c r="S147" s="62">
        <f>+M137</f>
        <v>0</v>
      </c>
      <c r="T147" s="62">
        <f>+O137</f>
        <v>0</v>
      </c>
      <c r="U147" s="62">
        <f>+Q137</f>
        <v>0</v>
      </c>
      <c r="V147" s="62">
        <f>+S137</f>
        <v>0</v>
      </c>
      <c r="W147" s="62">
        <f>+U137</f>
        <v>0</v>
      </c>
      <c r="X147" s="4">
        <f>+W137</f>
        <v>0</v>
      </c>
      <c r="Y147" s="4">
        <f>+Y137</f>
        <v>0</v>
      </c>
      <c r="Z147" s="4">
        <f>+AA137</f>
        <v>0</v>
      </c>
      <c r="AA147" s="4">
        <f>SUM(O147:Z147)</f>
        <v>41</v>
      </c>
      <c r="AB147" s="11" t="s">
        <v>74</v>
      </c>
      <c r="AD147" s="49"/>
    </row>
    <row r="148" spans="3:32" x14ac:dyDescent="0.25">
      <c r="C148" s="61"/>
      <c r="N148" s="4" t="s">
        <v>5</v>
      </c>
      <c r="O148" s="63">
        <f>+F137</f>
        <v>0.36363636363636365</v>
      </c>
      <c r="P148" s="63">
        <f>+H137</f>
        <v>0.74236993591832301</v>
      </c>
      <c r="Q148" s="63">
        <f>+J137</f>
        <v>0.18181818181818182</v>
      </c>
      <c r="R148" s="63">
        <f>+L137</f>
        <v>0</v>
      </c>
      <c r="S148" s="63">
        <f>+N137</f>
        <v>0</v>
      </c>
      <c r="T148" s="63">
        <f>+P137</f>
        <v>0</v>
      </c>
      <c r="U148" s="63">
        <f>+R137</f>
        <v>0</v>
      </c>
      <c r="V148" s="63">
        <f>+T137</f>
        <v>0</v>
      </c>
      <c r="W148" s="63">
        <f>+V137</f>
        <v>0</v>
      </c>
      <c r="X148" s="54">
        <f>+X137</f>
        <v>0</v>
      </c>
      <c r="Y148" s="54">
        <f>+Z137</f>
        <v>0</v>
      </c>
      <c r="Z148" s="54">
        <f>+AB137</f>
        <v>0</v>
      </c>
      <c r="AA148" s="54">
        <f>+AD137/12</f>
        <v>0.10731870678107237</v>
      </c>
      <c r="AB148" s="11" t="s">
        <v>75</v>
      </c>
      <c r="AD148" s="49"/>
      <c r="AF148" s="64"/>
    </row>
    <row r="149" spans="3:32" x14ac:dyDescent="0.25">
      <c r="C149" s="61"/>
      <c r="AD149" s="49"/>
    </row>
    <row r="150" spans="3:32" x14ac:dyDescent="0.25">
      <c r="C150" s="61"/>
      <c r="AD150" s="49"/>
    </row>
    <row r="151" spans="3:32" x14ac:dyDescent="0.25">
      <c r="C151" s="61"/>
      <c r="AD151" s="49"/>
    </row>
    <row r="152" spans="3:32" x14ac:dyDescent="0.25">
      <c r="C152" s="61"/>
      <c r="AD152" s="49"/>
    </row>
    <row r="153" spans="3:32" x14ac:dyDescent="0.25">
      <c r="C153" s="61"/>
      <c r="AD153" s="49"/>
    </row>
    <row r="154" spans="3:32" x14ac:dyDescent="0.25">
      <c r="C154" s="61"/>
      <c r="AD154" s="49"/>
    </row>
    <row r="155" spans="3:32" x14ac:dyDescent="0.25">
      <c r="C155" s="61"/>
      <c r="AD155" s="49"/>
    </row>
    <row r="156" spans="3:32" x14ac:dyDescent="0.25">
      <c r="C156" s="61"/>
      <c r="AD156" s="49"/>
    </row>
    <row r="157" spans="3:32" x14ac:dyDescent="0.25">
      <c r="C157" s="61"/>
      <c r="AD157" s="49"/>
    </row>
    <row r="158" spans="3:32" x14ac:dyDescent="0.25">
      <c r="C158" s="61"/>
      <c r="AD158" s="49"/>
    </row>
    <row r="159" spans="3:32" x14ac:dyDescent="0.25">
      <c r="C159" s="61"/>
      <c r="AD159" s="49"/>
    </row>
    <row r="160" spans="3:32" x14ac:dyDescent="0.25">
      <c r="C160" s="61"/>
      <c r="AD160" s="49"/>
    </row>
    <row r="161" spans="3:30" x14ac:dyDescent="0.25">
      <c r="C161" s="61"/>
      <c r="AD161" s="49"/>
    </row>
    <row r="162" spans="3:30" x14ac:dyDescent="0.25">
      <c r="C162" s="61"/>
      <c r="AD162" s="49"/>
    </row>
    <row r="163" spans="3:30" x14ac:dyDescent="0.25">
      <c r="C163" s="61"/>
      <c r="M163" s="104" t="s">
        <v>76</v>
      </c>
      <c r="N163" s="104"/>
      <c r="O163" s="104"/>
      <c r="P163" s="104"/>
      <c r="Q163" s="104"/>
      <c r="R163" s="104"/>
      <c r="S163" s="104"/>
      <c r="T163" s="65"/>
      <c r="U163" s="105" t="s">
        <v>76</v>
      </c>
      <c r="V163" s="105"/>
      <c r="W163" s="105"/>
      <c r="X163" s="105"/>
      <c r="Y163" s="105"/>
      <c r="Z163" s="105"/>
      <c r="AA163" s="105"/>
      <c r="AD163" s="49"/>
    </row>
    <row r="164" spans="3:30" x14ac:dyDescent="0.25">
      <c r="C164" s="61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D164" s="49"/>
    </row>
    <row r="165" spans="3:30" x14ac:dyDescent="0.25">
      <c r="C165" s="61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D165" s="49"/>
    </row>
    <row r="166" spans="3:30" x14ac:dyDescent="0.25">
      <c r="C166" s="61"/>
      <c r="M166" s="75" t="s">
        <v>77</v>
      </c>
      <c r="N166" s="75"/>
      <c r="O166" s="75"/>
      <c r="P166" s="75"/>
      <c r="Q166" s="75"/>
      <c r="R166" s="75"/>
      <c r="S166" s="75"/>
      <c r="T166" s="65"/>
      <c r="U166" s="75" t="s">
        <v>78</v>
      </c>
      <c r="V166" s="75"/>
      <c r="W166" s="75"/>
      <c r="X166" s="75"/>
      <c r="Y166" s="75"/>
      <c r="Z166" s="75"/>
      <c r="AA166" s="75"/>
      <c r="AD166" s="49"/>
    </row>
    <row r="167" spans="3:30" x14ac:dyDescent="0.25">
      <c r="C167" s="61"/>
      <c r="M167" s="66" t="s">
        <v>79</v>
      </c>
      <c r="N167" s="65"/>
      <c r="O167" s="65"/>
      <c r="P167" s="65"/>
      <c r="Q167" s="65"/>
      <c r="R167" s="65"/>
      <c r="S167" s="65"/>
      <c r="T167" s="65"/>
      <c r="U167" s="66" t="s">
        <v>80</v>
      </c>
      <c r="V167" s="65"/>
      <c r="W167" s="65"/>
      <c r="X167" s="65"/>
      <c r="Y167" s="65"/>
      <c r="Z167" s="65"/>
      <c r="AA167" s="65"/>
      <c r="AD167" s="49"/>
    </row>
    <row r="168" spans="3:30" x14ac:dyDescent="0.25">
      <c r="C168" s="61"/>
      <c r="AD168" s="49"/>
    </row>
    <row r="169" spans="3:30" x14ac:dyDescent="0.25">
      <c r="C169" s="61"/>
      <c r="AD169" s="49"/>
    </row>
    <row r="170" spans="3:30" x14ac:dyDescent="0.25">
      <c r="C170" s="61"/>
      <c r="AD170" s="49"/>
    </row>
    <row r="171" spans="3:30" ht="15.75" thickBot="1" x14ac:dyDescent="0.3">
      <c r="C171" s="67"/>
      <c r="D171" s="68"/>
      <c r="E171" s="68"/>
      <c r="F171" s="68"/>
      <c r="G171" s="42"/>
      <c r="H171" s="42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9"/>
      <c r="AC171" s="68"/>
      <c r="AD171" s="70"/>
    </row>
    <row r="175" spans="3:30" ht="21" x14ac:dyDescent="0.25">
      <c r="C175" s="71" t="s">
        <v>81</v>
      </c>
    </row>
  </sheetData>
  <mergeCells count="59">
    <mergeCell ref="AC136:AD136"/>
    <mergeCell ref="M163:S163"/>
    <mergeCell ref="U163:AA163"/>
    <mergeCell ref="M166:S166"/>
    <mergeCell ref="U166:AA166"/>
    <mergeCell ref="Q136:R136"/>
    <mergeCell ref="S136:T136"/>
    <mergeCell ref="U136:V136"/>
    <mergeCell ref="W136:X136"/>
    <mergeCell ref="Y136:Z136"/>
    <mergeCell ref="AA136:AB136"/>
    <mergeCell ref="O136:P136"/>
    <mergeCell ref="E136:F136"/>
    <mergeCell ref="G136:H136"/>
    <mergeCell ref="I136:J136"/>
    <mergeCell ref="K136:L136"/>
    <mergeCell ref="M136:N136"/>
    <mergeCell ref="C135:AD135"/>
    <mergeCell ref="C116:D116"/>
    <mergeCell ref="C117:D117"/>
    <mergeCell ref="C118:D118"/>
    <mergeCell ref="C119:D119"/>
    <mergeCell ref="C120:D120"/>
    <mergeCell ref="C121:D121"/>
    <mergeCell ref="C130:AC130"/>
    <mergeCell ref="C131:AC131"/>
    <mergeCell ref="C132:AC132"/>
    <mergeCell ref="C133:AC133"/>
    <mergeCell ref="C134:AC134"/>
    <mergeCell ref="C115:D115"/>
    <mergeCell ref="C103:AD103"/>
    <mergeCell ref="C104:AD104"/>
    <mergeCell ref="C105:AD105"/>
    <mergeCell ref="C106:AD106"/>
    <mergeCell ref="C108:AD108"/>
    <mergeCell ref="C109:AD109"/>
    <mergeCell ref="C110:D110"/>
    <mergeCell ref="C111:D111"/>
    <mergeCell ref="C112:D112"/>
    <mergeCell ref="C113:D113"/>
    <mergeCell ref="C114:D114"/>
    <mergeCell ref="C102:AD102"/>
    <mergeCell ref="B10:AB10"/>
    <mergeCell ref="B19:AB19"/>
    <mergeCell ref="B27:AB27"/>
    <mergeCell ref="B35:AB35"/>
    <mergeCell ref="B43:AB43"/>
    <mergeCell ref="B51:AB51"/>
    <mergeCell ref="B59:AB59"/>
    <mergeCell ref="B67:AB67"/>
    <mergeCell ref="B75:AB75"/>
    <mergeCell ref="B83:AB83"/>
    <mergeCell ref="B91:AB91"/>
    <mergeCell ref="B9:D9"/>
    <mergeCell ref="B4:AA4"/>
    <mergeCell ref="B5:Z5"/>
    <mergeCell ref="B6:Z6"/>
    <mergeCell ref="B7:AA7"/>
    <mergeCell ref="B8:D8"/>
  </mergeCells>
  <conditionalFormatting sqref="F138:F144">
    <cfRule type="cellIs" dxfId="11" priority="10" operator="greaterThan">
      <formula>0.02</formula>
    </cfRule>
    <cfRule type="cellIs" dxfId="10" priority="11" operator="greaterThan">
      <formula>0.0099</formula>
    </cfRule>
    <cfRule type="cellIs" dxfId="9" priority="12" operator="greaterThan">
      <formula>0</formula>
    </cfRule>
  </conditionalFormatting>
  <conditionalFormatting sqref="H138:H144">
    <cfRule type="cellIs" dxfId="8" priority="7" operator="greaterThan">
      <formula>0.02</formula>
    </cfRule>
    <cfRule type="cellIs" dxfId="7" priority="8" operator="greaterThan">
      <formula>0.0099</formula>
    </cfRule>
    <cfRule type="cellIs" dxfId="6" priority="9" operator="greaterThan">
      <formula>0</formula>
    </cfRule>
  </conditionalFormatting>
  <conditionalFormatting sqref="J138:J144 N138:N144 R138:R144 V138:V144 Z138:Z144 AD138:AD144">
    <cfRule type="cellIs" dxfId="5" priority="4" operator="greaterThan">
      <formula>0.02</formula>
    </cfRule>
    <cfRule type="cellIs" dxfId="4" priority="5" operator="greaterThan">
      <formula>0.0099</formula>
    </cfRule>
    <cfRule type="cellIs" dxfId="3" priority="6" operator="greaterThan">
      <formula>0</formula>
    </cfRule>
  </conditionalFormatting>
  <conditionalFormatting sqref="L138:L144 P138:P144 T138:T144 X138:X144 AB138:AB144">
    <cfRule type="cellIs" dxfId="2" priority="1" operator="greaterThan">
      <formula>0.02</formula>
    </cfRule>
    <cfRule type="cellIs" dxfId="1" priority="2" operator="greaterThan">
      <formula>0.0099</formula>
    </cfRule>
    <cfRule type="cellIs" dxfId="0" priority="3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2022-04-11T16:25:11Z</cp:lastPrinted>
  <dcterms:created xsi:type="dcterms:W3CDTF">2022-02-07T17:23:20Z</dcterms:created>
  <dcterms:modified xsi:type="dcterms:W3CDTF">2022-04-11T17:28:09Z</dcterms:modified>
</cp:coreProperties>
</file>