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FICACION Y DESARROLLO 2022\1 MEMORIA2020  PEI2024  POA2021\MATERIAL A PRESENTAR MI PEI POA\INDICADORES 2022\noviembre 2022\"/>
    </mc:Choice>
  </mc:AlternateContent>
  <bookViews>
    <workbookView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POA'!$B$102:$AE$148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6" i="1" l="1"/>
  <c r="X72" i="1" l="1"/>
  <c r="X62" i="1"/>
  <c r="X56" i="1"/>
  <c r="V26" i="1" l="1"/>
  <c r="V24" i="1"/>
  <c r="T74" i="1" l="1"/>
  <c r="H73" i="1" l="1"/>
  <c r="H72" i="1"/>
  <c r="H20" i="1"/>
  <c r="R73" i="1" l="1"/>
  <c r="P72" i="1" l="1"/>
  <c r="N74" i="1" l="1"/>
  <c r="L74" i="1" l="1"/>
  <c r="J74" i="1" l="1"/>
  <c r="H74" i="1" l="1"/>
  <c r="F56" i="1" l="1"/>
  <c r="F50" i="1"/>
  <c r="AB120" i="1" l="1"/>
  <c r="AA120" i="1"/>
  <c r="Z120" i="1"/>
  <c r="Y120" i="1"/>
  <c r="X120" i="1"/>
  <c r="W120" i="1"/>
  <c r="V120" i="1"/>
  <c r="U120" i="1"/>
  <c r="T120" i="1"/>
  <c r="S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B119" i="1"/>
  <c r="AA119" i="1"/>
  <c r="Z119" i="1"/>
  <c r="Y119" i="1"/>
  <c r="X119" i="1"/>
  <c r="W119" i="1"/>
  <c r="V119" i="1"/>
  <c r="U119" i="1"/>
  <c r="T119" i="1"/>
  <c r="S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B118" i="1"/>
  <c r="AA118" i="1"/>
  <c r="Y118" i="1"/>
  <c r="W118" i="1"/>
  <c r="U118" i="1"/>
  <c r="S118" i="1"/>
  <c r="R118" i="1"/>
  <c r="Q118" i="1"/>
  <c r="O118" i="1"/>
  <c r="M118" i="1"/>
  <c r="L118" i="1"/>
  <c r="K118" i="1"/>
  <c r="I118" i="1"/>
  <c r="G118" i="1"/>
  <c r="E118" i="1"/>
  <c r="D118" i="1"/>
  <c r="C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B116" i="1"/>
  <c r="AA116" i="1"/>
  <c r="Z116" i="1"/>
  <c r="Y116" i="1"/>
  <c r="X116" i="1"/>
  <c r="W116" i="1"/>
  <c r="U116" i="1"/>
  <c r="T116" i="1"/>
  <c r="S116" i="1"/>
  <c r="Q116" i="1"/>
  <c r="P116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P99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O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AB77" i="1"/>
  <c r="AB9" i="1" s="1"/>
  <c r="AA77" i="1"/>
  <c r="AA9" i="1" s="1"/>
  <c r="Y77" i="1"/>
  <c r="Y9" i="1" s="1"/>
  <c r="W77" i="1"/>
  <c r="W9" i="1" s="1"/>
  <c r="U77" i="1"/>
  <c r="U9" i="1" s="1"/>
  <c r="S77" i="1"/>
  <c r="S9" i="1" s="1"/>
  <c r="Q77" i="1"/>
  <c r="Q9" i="1" s="1"/>
  <c r="O77" i="1"/>
  <c r="O9" i="1" s="1"/>
  <c r="M77" i="1"/>
  <c r="M9" i="1" s="1"/>
  <c r="L77" i="1"/>
  <c r="L9" i="1" s="1"/>
  <c r="K77" i="1"/>
  <c r="K9" i="1" s="1"/>
  <c r="J77" i="1"/>
  <c r="J9" i="1" s="1"/>
  <c r="I77" i="1"/>
  <c r="I9" i="1" s="1"/>
  <c r="G77" i="1"/>
  <c r="G9" i="1" s="1"/>
  <c r="E77" i="1"/>
  <c r="E9" i="1" s="1"/>
  <c r="D77" i="1"/>
  <c r="R120" i="1"/>
  <c r="R119" i="1"/>
  <c r="Z118" i="1"/>
  <c r="X118" i="1"/>
  <c r="P118" i="1"/>
  <c r="J118" i="1"/>
  <c r="X77" i="1"/>
  <c r="X9" i="1" s="1"/>
  <c r="V116" i="1"/>
  <c r="R77" i="1"/>
  <c r="R9" i="1" s="1"/>
  <c r="L116" i="1"/>
  <c r="H118" i="1"/>
  <c r="F118" i="1"/>
  <c r="V118" i="1"/>
  <c r="T118" i="1"/>
  <c r="N118" i="1"/>
  <c r="AB115" i="1" l="1"/>
  <c r="Z124" i="1" s="1"/>
  <c r="D115" i="1"/>
  <c r="Q95" i="1"/>
  <c r="Q99" i="1"/>
  <c r="Q98" i="1"/>
  <c r="Q97" i="1"/>
  <c r="Q96" i="1"/>
  <c r="Q94" i="1"/>
  <c r="K100" i="1"/>
  <c r="Q93" i="1"/>
  <c r="L100" i="1"/>
  <c r="F100" i="1"/>
  <c r="N100" i="1"/>
  <c r="Q92" i="1"/>
  <c r="M100" i="1"/>
  <c r="G115" i="1"/>
  <c r="P123" i="1" s="1"/>
  <c r="K115" i="1"/>
  <c r="R123" i="1" s="1"/>
  <c r="J100" i="1"/>
  <c r="Q91" i="1"/>
  <c r="AC116" i="1"/>
  <c r="O115" i="1"/>
  <c r="T123" i="1" s="1"/>
  <c r="W115" i="1"/>
  <c r="X123" i="1" s="1"/>
  <c r="U115" i="1"/>
  <c r="W123" i="1" s="1"/>
  <c r="AD117" i="1"/>
  <c r="M115" i="1"/>
  <c r="S123" i="1" s="1"/>
  <c r="J115" i="1"/>
  <c r="Q124" i="1" s="1"/>
  <c r="E115" i="1"/>
  <c r="O123" i="1" s="1"/>
  <c r="AC117" i="1"/>
  <c r="Y115" i="1"/>
  <c r="Y123" i="1" s="1"/>
  <c r="O100" i="1"/>
  <c r="P115" i="1"/>
  <c r="T124" i="1" s="1"/>
  <c r="H100" i="1"/>
  <c r="P100" i="1"/>
  <c r="Q115" i="1"/>
  <c r="U123" i="1" s="1"/>
  <c r="AA115" i="1"/>
  <c r="Z123" i="1" s="1"/>
  <c r="Z115" i="1"/>
  <c r="Y124" i="1" s="1"/>
  <c r="I100" i="1"/>
  <c r="I115" i="1"/>
  <c r="Q123" i="1" s="1"/>
  <c r="S115" i="1"/>
  <c r="V123" i="1" s="1"/>
  <c r="AC119" i="1"/>
  <c r="L115" i="1"/>
  <c r="R124" i="1" s="1"/>
  <c r="T115" i="1"/>
  <c r="V124" i="1" s="1"/>
  <c r="Q90" i="1"/>
  <c r="AC120" i="1"/>
  <c r="G100" i="1"/>
  <c r="AC118" i="1"/>
  <c r="AD118" i="1"/>
  <c r="AD120" i="1"/>
  <c r="N115" i="1"/>
  <c r="S124" i="1" s="1"/>
  <c r="X115" i="1"/>
  <c r="X124" i="1" s="1"/>
  <c r="H115" i="1"/>
  <c r="P124" i="1" s="1"/>
  <c r="V115" i="1"/>
  <c r="W124" i="1" s="1"/>
  <c r="AD119" i="1"/>
  <c r="F77" i="1"/>
  <c r="F9" i="1" s="1"/>
  <c r="N77" i="1"/>
  <c r="N9" i="1" s="1"/>
  <c r="V77" i="1"/>
  <c r="V9" i="1" s="1"/>
  <c r="F115" i="1"/>
  <c r="R116" i="1"/>
  <c r="R115" i="1" s="1"/>
  <c r="U124" i="1" s="1"/>
  <c r="T77" i="1"/>
  <c r="T9" i="1" s="1"/>
  <c r="E100" i="1"/>
  <c r="H77" i="1"/>
  <c r="H9" i="1" s="1"/>
  <c r="P77" i="1"/>
  <c r="P9" i="1" s="1"/>
  <c r="Z77" i="1"/>
  <c r="Z9" i="1" s="1"/>
  <c r="Q89" i="1"/>
  <c r="Q100" i="1" l="1"/>
  <c r="AA123" i="1"/>
  <c r="AC115" i="1"/>
  <c r="AD116" i="1"/>
  <c r="O124" i="1"/>
  <c r="AD115" i="1"/>
  <c r="AA124" i="1" s="1"/>
  <c r="AF117" i="1" l="1"/>
  <c r="AF116" i="1"/>
  <c r="AF119" i="1"/>
  <c r="AF120" i="1"/>
  <c r="AF118" i="1"/>
</calcChain>
</file>

<file path=xl/sharedStrings.xml><?xml version="1.0" encoding="utf-8"?>
<sst xmlns="http://schemas.openxmlformats.org/spreadsheetml/2006/main" count="164" uniqueCount="83">
  <si>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</si>
  <si>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</si>
  <si>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</si>
  <si>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</si>
  <si>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</si>
  <si>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</si>
  <si>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</si>
  <si>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</si>
  <si>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</si>
  <si>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</si>
  <si>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</si>
  <si>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</si>
  <si>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</si>
  <si>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</si>
  <si>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</si>
  <si>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</si>
  <si>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</si>
  <si>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</si>
  <si>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</si>
  <si>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</si>
  <si>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</si>
  <si>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</si>
  <si>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</si>
  <si>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</si>
  <si>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</si>
  <si>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</si>
  <si>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</si>
  <si>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</si>
  <si>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</si>
  <si>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</si>
  <si>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</si>
  <si>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</si>
  <si>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</si>
  <si>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</si>
  <si>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</si>
  <si>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</si>
  <si>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</si>
  <si>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</si>
  <si>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</si>
  <si>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</si>
  <si>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</si>
  <si>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</si>
  <si>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</si>
  <si>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</si>
  <si>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</si>
  <si>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</si>
  <si>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</si>
  <si>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</si>
  <si>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</si>
  <si>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</si>
  <si>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</si>
  <si>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</si>
  <si>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</si>
  <si>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</si>
  <si>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</si>
  <si>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</si>
  <si>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</si>
  <si>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</si>
  <si>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</si>
  <si>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</si>
  <si>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</si>
  <si>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</si>
  <si>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</si>
  <si>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</si>
  <si>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</si>
  <si>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</si>
  <si>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</si>
  <si>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</si>
  <si>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</si>
  <si>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</si>
  <si>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</si>
  <si>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</si>
  <si>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</si>
  <si>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</si>
  <si>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</si>
  <si>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</si>
  <si>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</si>
  <si>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</si>
  <si>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</si>
  <si>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</si>
  <si>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</si>
  <si>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</si>
  <si>
    <t xml:space="preserve">5 PROVINCIAS FRONTERIZAS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</si>
</sst>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9" fontId="0" fillId="12" borderId="0" xfId="0" applyNumberFormat="1" applyFont="1" applyFill="1" applyBorder="1" applyAlignment="1">
      <alignment horizontal="center"/>
    </xf>
    <xf numFmtId="9" fontId="0" fillId="2" borderId="0" xfId="1" applyFont="1" applyFill="1" applyBorder="1" applyAlignment="1">
      <alignment horizontal="left"/>
    </xf>
    <xf numFmtId="9" fontId="2" fillId="2" borderId="0" xfId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Cantidad de 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3-41D7-B2E1-F19D39E57A29}"/>
            </c:ext>
          </c:extLst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B93-41D7-B2E1-F19D39E57A29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17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3-41D7-B2E1-F19D39E57A29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3-41D7-B2E1-F19D39E57A29}"/>
            </c:ext>
          </c:extLst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3B93-41D7-B2E1-F19D39E5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231776</xdr:colOff>
      <xdr:row>0</xdr:row>
      <xdr:rowOff>0</xdr:rowOff>
    </xdr:from>
    <xdr:to>
      <xdr:col>10</xdr:col>
      <xdr:colOff>217188</xdr:colOff>
      <xdr:row>2</xdr:row>
      <xdr:rowOff>115358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4693" y="0"/>
          <a:ext cx="609828" cy="517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102</xdr:row>
      <xdr:rowOff>142874</xdr:rowOff>
    </xdr:from>
    <xdr:to>
      <xdr:col>12</xdr:col>
      <xdr:colOff>94508</xdr:colOff>
      <xdr:row>106</xdr:row>
      <xdr:rowOff>169333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983" y="22177374"/>
          <a:ext cx="979275" cy="830792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120</xdr:row>
      <xdr:rowOff>47624</xdr:rowOff>
    </xdr:from>
    <xdr:to>
      <xdr:col>9</xdr:col>
      <xdr:colOff>63500</xdr:colOff>
      <xdr:row>133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79</xdr:row>
      <xdr:rowOff>52917</xdr:rowOff>
    </xdr:from>
    <xdr:to>
      <xdr:col>11</xdr:col>
      <xdr:colOff>306917</xdr:colOff>
      <xdr:row>80</xdr:row>
      <xdr:rowOff>11031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51"/>
  <sheetViews>
    <sheetView tabSelected="1" topLeftCell="B112" zoomScale="70" zoomScaleNormal="70" workbookViewId="0">
      <selection activeCell="N127" sqref="N127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5.7109375" style="4" customWidth="1"/>
    <col min="12" max="12" width="9.28515625" style="4" bestFit="1" customWidth="1"/>
    <col min="13" max="13" width="5.7109375" style="4" customWidth="1"/>
    <col min="14" max="14" width="18.28515625" style="4" bestFit="1" customWidth="1"/>
    <col min="15" max="16" width="5.7109375" style="4" customWidth="1"/>
    <col min="17" max="17" width="9.7109375" style="4" bestFit="1" customWidth="1"/>
    <col min="18" max="18" width="7.85546875" style="4" bestFit="1" customWidth="1"/>
    <col min="19" max="19" width="6.7109375" style="4" customWidth="1"/>
    <col min="20" max="20" width="5.5703125" style="4" customWidth="1"/>
    <col min="21" max="21" width="5.140625" style="4" bestFit="1" customWidth="1"/>
    <col min="22" max="22" width="5.7109375" style="4" bestFit="1" customWidth="1"/>
    <col min="23" max="23" width="5" style="4" bestFit="1" customWidth="1"/>
    <col min="24" max="24" width="10" style="4" customWidth="1"/>
    <col min="25" max="25" width="5.5703125" style="4" bestFit="1" customWidth="1"/>
    <col min="26" max="26" width="10.140625" style="4" bestFit="1" customWidth="1"/>
    <col min="27" max="27" width="6" style="4" customWidth="1"/>
    <col min="28" max="28" width="5.7109375" style="11" customWidth="1"/>
    <col min="29" max="29" width="9.140625" style="4"/>
    <col min="30" max="30" width="10.140625" style="11" customWidth="1"/>
    <col min="31" max="31" width="2.42578125" style="11" customWidth="1"/>
    <col min="32" max="32" width="4.7109375" style="62" bestFit="1" customWidth="1"/>
    <col min="33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82" t="s">
        <v>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2"/>
    </row>
    <row r="5" spans="2:28" ht="15.75" x14ac:dyDescent="0.25">
      <c r="B5" s="82" t="s">
        <v>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1"/>
      <c r="AB5" s="2"/>
    </row>
    <row r="6" spans="2:28" ht="21" x14ac:dyDescent="0.35">
      <c r="B6" s="83" t="s">
        <v>81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5"/>
      <c r="AB6" s="2"/>
    </row>
    <row r="7" spans="2:28" ht="15.75" x14ac:dyDescent="0.25">
      <c r="B7" s="84" t="s">
        <v>2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2"/>
    </row>
    <row r="8" spans="2:28" ht="31.5" x14ac:dyDescent="0.25">
      <c r="B8" s="84" t="s">
        <v>3</v>
      </c>
      <c r="C8" s="84"/>
      <c r="D8" s="84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81" t="s">
        <v>17</v>
      </c>
      <c r="C9" s="81"/>
      <c r="D9" s="81"/>
      <c r="E9" s="8">
        <f t="shared" ref="E9:AB9" si="0">+E77</f>
        <v>12</v>
      </c>
      <c r="F9" s="9">
        <f t="shared" si="0"/>
        <v>0.48</v>
      </c>
      <c r="G9" s="8">
        <f t="shared" si="0"/>
        <v>23</v>
      </c>
      <c r="H9" s="9">
        <f t="shared" si="0"/>
        <v>0.91999999999999993</v>
      </c>
      <c r="I9" s="8">
        <f t="shared" si="0"/>
        <v>6</v>
      </c>
      <c r="J9" s="9">
        <f t="shared" si="0"/>
        <v>0.24</v>
      </c>
      <c r="K9" s="8">
        <f t="shared" si="0"/>
        <v>6</v>
      </c>
      <c r="L9" s="9">
        <f t="shared" si="0"/>
        <v>0.24</v>
      </c>
      <c r="M9" s="8">
        <f t="shared" si="0"/>
        <v>6</v>
      </c>
      <c r="N9" s="9">
        <f t="shared" si="0"/>
        <v>0.24</v>
      </c>
      <c r="O9" s="8">
        <f t="shared" si="0"/>
        <v>5</v>
      </c>
      <c r="P9" s="9">
        <f t="shared" si="0"/>
        <v>0.2</v>
      </c>
      <c r="Q9" s="8">
        <f t="shared" si="0"/>
        <v>6</v>
      </c>
      <c r="R9" s="9">
        <f t="shared" si="0"/>
        <v>0.24</v>
      </c>
      <c r="S9" s="8">
        <f t="shared" si="0"/>
        <v>6</v>
      </c>
      <c r="T9" s="9">
        <f t="shared" si="0"/>
        <v>0.24</v>
      </c>
      <c r="U9" s="8">
        <f t="shared" si="0"/>
        <v>11</v>
      </c>
      <c r="V9" s="9">
        <f t="shared" si="0"/>
        <v>0.44</v>
      </c>
      <c r="W9" s="8">
        <f t="shared" si="0"/>
        <v>17</v>
      </c>
      <c r="X9" s="9">
        <f t="shared" si="0"/>
        <v>0.74315789473684202</v>
      </c>
      <c r="Y9" s="8">
        <f t="shared" si="0"/>
        <v>6</v>
      </c>
      <c r="Z9" s="9">
        <f t="shared" si="0"/>
        <v>0.24</v>
      </c>
      <c r="AA9" s="8">
        <f t="shared" si="0"/>
        <v>0</v>
      </c>
      <c r="AB9" s="9">
        <f t="shared" si="0"/>
        <v>0</v>
      </c>
    </row>
    <row r="10" spans="2:28" ht="15.75" customHeight="1" x14ac:dyDescent="0.25">
      <c r="B10" s="88" t="s">
        <v>18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5.75" x14ac:dyDescent="0.25">
      <c r="B14" s="12">
        <v>1</v>
      </c>
      <c r="C14" s="13" t="s">
        <v>24</v>
      </c>
      <c r="D14" s="12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5.75" x14ac:dyDescent="0.25">
      <c r="B16" s="12">
        <v>1</v>
      </c>
      <c r="C16" s="13" t="s">
        <v>26</v>
      </c>
      <c r="D16" s="12">
        <v>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.75" x14ac:dyDescent="0.25">
      <c r="B17" s="88" t="s">
        <v>27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</row>
    <row r="18" spans="2:28" ht="15.75" x14ac:dyDescent="0.25">
      <c r="B18" s="12">
        <v>1</v>
      </c>
      <c r="C18" s="13" t="s">
        <v>22</v>
      </c>
      <c r="D18" s="12">
        <v>5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2"/>
    </row>
    <row r="19" spans="2:28" ht="15.75" x14ac:dyDescent="0.25">
      <c r="B19" s="12">
        <v>1</v>
      </c>
      <c r="C19" s="13" t="s">
        <v>23</v>
      </c>
      <c r="D19" s="12">
        <v>6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2"/>
    </row>
    <row r="20" spans="2:28" ht="15.75" x14ac:dyDescent="0.25">
      <c r="B20" s="12">
        <v>1</v>
      </c>
      <c r="C20" s="13" t="s">
        <v>24</v>
      </c>
      <c r="D20" s="12">
        <v>6</v>
      </c>
      <c r="E20" s="69"/>
      <c r="F20" s="69"/>
      <c r="G20" s="70">
        <v>6</v>
      </c>
      <c r="H20" s="14">
        <f>+G20/(SUM(D18:D22))</f>
        <v>0.24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2"/>
    </row>
    <row r="21" spans="2:28" ht="15.75" x14ac:dyDescent="0.25">
      <c r="B21" s="12">
        <v>1</v>
      </c>
      <c r="C21" s="13" t="s">
        <v>25</v>
      </c>
      <c r="D21" s="12">
        <v>6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2"/>
    </row>
    <row r="22" spans="2:28" ht="15.75" x14ac:dyDescent="0.25">
      <c r="B22" s="12">
        <v>1</v>
      </c>
      <c r="C22" s="13" t="s">
        <v>26</v>
      </c>
      <c r="D22" s="12">
        <v>2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2"/>
    </row>
    <row r="23" spans="2:28" ht="15.75" x14ac:dyDescent="0.25">
      <c r="B23" s="88" t="s">
        <v>28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</row>
    <row r="24" spans="2:28" ht="15.75" x14ac:dyDescent="0.25">
      <c r="B24" s="12">
        <v>1</v>
      </c>
      <c r="C24" s="13" t="s">
        <v>22</v>
      </c>
      <c r="D24" s="12">
        <v>5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>
        <v>5</v>
      </c>
      <c r="V24" s="14">
        <f>+U24/(SUM(D24:D28))</f>
        <v>0.2</v>
      </c>
      <c r="W24" s="69"/>
      <c r="X24" s="69"/>
      <c r="Y24" s="69"/>
      <c r="Z24" s="69"/>
      <c r="AA24" s="69"/>
      <c r="AB24" s="2"/>
    </row>
    <row r="25" spans="2:28" ht="15.75" x14ac:dyDescent="0.25">
      <c r="B25" s="12">
        <v>1</v>
      </c>
      <c r="C25" s="13" t="s">
        <v>23</v>
      </c>
      <c r="D25" s="12">
        <v>6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2"/>
    </row>
    <row r="26" spans="2:28" ht="15.75" x14ac:dyDescent="0.25">
      <c r="B26" s="12">
        <v>1</v>
      </c>
      <c r="C26" s="13" t="s">
        <v>24</v>
      </c>
      <c r="D26" s="12">
        <v>6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>
        <v>6</v>
      </c>
      <c r="V26" s="14">
        <f>+U26/SUM(D24:D28)</f>
        <v>0.24</v>
      </c>
      <c r="W26" s="80"/>
      <c r="X26" s="14"/>
      <c r="Y26" s="80">
        <v>6</v>
      </c>
      <c r="Z26" s="14">
        <f>+Y26/SUM(D18:D22)</f>
        <v>0.24</v>
      </c>
      <c r="AA26" s="69"/>
      <c r="AB26" s="2"/>
    </row>
    <row r="27" spans="2:28" ht="15.75" x14ac:dyDescent="0.25">
      <c r="B27" s="12">
        <v>1</v>
      </c>
      <c r="C27" s="13" t="s">
        <v>25</v>
      </c>
      <c r="D27" s="12">
        <v>6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2"/>
    </row>
    <row r="28" spans="2:28" ht="15.75" x14ac:dyDescent="0.25">
      <c r="B28" s="12">
        <v>1</v>
      </c>
      <c r="C28" s="13" t="s">
        <v>26</v>
      </c>
      <c r="D28" s="12">
        <v>2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2"/>
    </row>
    <row r="29" spans="2:28" ht="15.75" x14ac:dyDescent="0.25">
      <c r="B29" s="88" t="s">
        <v>29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</row>
    <row r="30" spans="2:28" ht="15.75" x14ac:dyDescent="0.25">
      <c r="B30" s="12">
        <v>1</v>
      </c>
      <c r="C30" s="13" t="s">
        <v>22</v>
      </c>
      <c r="D30" s="12">
        <v>5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2"/>
    </row>
    <row r="31" spans="2:28" ht="15.75" x14ac:dyDescent="0.25">
      <c r="B31" s="12">
        <v>1</v>
      </c>
      <c r="C31" s="13" t="s">
        <v>23</v>
      </c>
      <c r="D31" s="12">
        <v>6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2"/>
    </row>
    <row r="32" spans="2:28" ht="15.75" x14ac:dyDescent="0.25">
      <c r="B32" s="12">
        <v>1</v>
      </c>
      <c r="C32" s="13" t="s">
        <v>24</v>
      </c>
      <c r="D32" s="12">
        <v>6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2"/>
    </row>
    <row r="33" spans="2:28" ht="15.75" x14ac:dyDescent="0.25">
      <c r="B33" s="12">
        <v>1</v>
      </c>
      <c r="C33" s="13" t="s">
        <v>25</v>
      </c>
      <c r="D33" s="12">
        <v>6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2"/>
    </row>
    <row r="34" spans="2:28" ht="15.75" x14ac:dyDescent="0.25">
      <c r="B34" s="12">
        <v>1</v>
      </c>
      <c r="C34" s="13" t="s">
        <v>26</v>
      </c>
      <c r="D34" s="12">
        <v>2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2"/>
    </row>
    <row r="35" spans="2:28" ht="15.75" x14ac:dyDescent="0.25">
      <c r="B35" s="88" t="s">
        <v>30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</row>
    <row r="36" spans="2:28" ht="15.75" x14ac:dyDescent="0.25">
      <c r="B36" s="12">
        <v>1</v>
      </c>
      <c r="C36" s="13" t="s">
        <v>22</v>
      </c>
      <c r="D36" s="12">
        <v>5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2"/>
    </row>
    <row r="38" spans="2:28" ht="15.75" x14ac:dyDescent="0.25">
      <c r="B38" s="12">
        <v>1</v>
      </c>
      <c r="C38" s="13" t="s">
        <v>24</v>
      </c>
      <c r="D38" s="12">
        <v>6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2"/>
    </row>
    <row r="40" spans="2:28" ht="15.75" x14ac:dyDescent="0.25">
      <c r="B40" s="12">
        <v>1</v>
      </c>
      <c r="C40" s="13" t="s">
        <v>26</v>
      </c>
      <c r="D40" s="12">
        <v>2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2"/>
    </row>
    <row r="41" spans="2:28" ht="15.75" x14ac:dyDescent="0.25">
      <c r="B41" s="88" t="s">
        <v>31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</row>
    <row r="42" spans="2:28" ht="15.75" x14ac:dyDescent="0.25">
      <c r="B42" s="12">
        <v>1</v>
      </c>
      <c r="C42" s="13" t="s">
        <v>22</v>
      </c>
      <c r="D42" s="12">
        <v>5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2"/>
    </row>
    <row r="43" spans="2:28" ht="15.75" x14ac:dyDescent="0.25">
      <c r="B43" s="12">
        <v>1</v>
      </c>
      <c r="C43" s="13" t="s">
        <v>23</v>
      </c>
      <c r="D43" s="12">
        <v>6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2"/>
    </row>
    <row r="44" spans="2:28" ht="15.75" x14ac:dyDescent="0.25">
      <c r="B44" s="12">
        <v>1</v>
      </c>
      <c r="C44" s="13" t="s">
        <v>24</v>
      </c>
      <c r="D44" s="12">
        <v>6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2"/>
    </row>
    <row r="45" spans="2:28" ht="15.75" x14ac:dyDescent="0.25">
      <c r="B45" s="12">
        <v>1</v>
      </c>
      <c r="C45" s="13" t="s">
        <v>25</v>
      </c>
      <c r="D45" s="12">
        <v>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2"/>
    </row>
    <row r="46" spans="2:28" ht="15.75" x14ac:dyDescent="0.25">
      <c r="B46" s="12">
        <v>1</v>
      </c>
      <c r="C46" s="13" t="s">
        <v>26</v>
      </c>
      <c r="D46" s="12">
        <v>2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2"/>
    </row>
    <row r="47" spans="2:28" ht="15.75" x14ac:dyDescent="0.25">
      <c r="B47" s="88" t="s">
        <v>32</v>
      </c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</row>
    <row r="48" spans="2:28" ht="15.75" x14ac:dyDescent="0.25">
      <c r="B48" s="12">
        <v>1</v>
      </c>
      <c r="C48" s="13" t="s">
        <v>22</v>
      </c>
      <c r="D48" s="12">
        <v>5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2"/>
    </row>
    <row r="49" spans="2:28" ht="15.75" x14ac:dyDescent="0.25">
      <c r="B49" s="12">
        <v>1</v>
      </c>
      <c r="C49" s="13" t="s">
        <v>23</v>
      </c>
      <c r="D49" s="12">
        <v>6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2"/>
    </row>
    <row r="50" spans="2:28" ht="15.75" x14ac:dyDescent="0.25">
      <c r="B50" s="12">
        <v>1</v>
      </c>
      <c r="C50" s="13" t="s">
        <v>24</v>
      </c>
      <c r="D50" s="12">
        <v>6</v>
      </c>
      <c r="E50" s="69">
        <v>6</v>
      </c>
      <c r="F50" s="14">
        <f>+E50/(SUM(D48:D52))</f>
        <v>0.24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2"/>
    </row>
    <row r="51" spans="2:28" ht="15.75" x14ac:dyDescent="0.25">
      <c r="B51" s="12">
        <v>1</v>
      </c>
      <c r="C51" s="13" t="s">
        <v>25</v>
      </c>
      <c r="D51" s="12">
        <v>6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2"/>
    </row>
    <row r="52" spans="2:28" ht="15.75" x14ac:dyDescent="0.25">
      <c r="B52" s="12">
        <v>1</v>
      </c>
      <c r="C52" s="13" t="s">
        <v>26</v>
      </c>
      <c r="D52" s="12">
        <v>2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2"/>
    </row>
    <row r="53" spans="2:28" ht="15.75" x14ac:dyDescent="0.25">
      <c r="B53" s="88" t="s">
        <v>33</v>
      </c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</row>
    <row r="54" spans="2:28" ht="15.75" x14ac:dyDescent="0.25">
      <c r="B54" s="12">
        <v>1</v>
      </c>
      <c r="C54" s="13" t="s">
        <v>22</v>
      </c>
      <c r="D54" s="12">
        <v>5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2"/>
    </row>
    <row r="55" spans="2:28" ht="15.75" x14ac:dyDescent="0.25">
      <c r="B55" s="12">
        <v>1</v>
      </c>
      <c r="C55" s="13" t="s">
        <v>23</v>
      </c>
      <c r="D55" s="12">
        <v>6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2"/>
    </row>
    <row r="56" spans="2:28" ht="15.75" x14ac:dyDescent="0.25">
      <c r="B56" s="12">
        <v>1</v>
      </c>
      <c r="C56" s="13" t="s">
        <v>24</v>
      </c>
      <c r="D56" s="12">
        <v>6</v>
      </c>
      <c r="E56" s="69">
        <v>6</v>
      </c>
      <c r="F56" s="14">
        <f>+E56/(SUM(D54:D58))</f>
        <v>0.24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>
        <v>6</v>
      </c>
      <c r="X56" s="14">
        <f>+W56/SUM(D54:D58)</f>
        <v>0.24</v>
      </c>
      <c r="Y56" s="69"/>
      <c r="Z56" s="69"/>
      <c r="AA56" s="69"/>
      <c r="AB56" s="2"/>
    </row>
    <row r="57" spans="2:28" ht="15.75" x14ac:dyDescent="0.25">
      <c r="B57" s="12">
        <v>1</v>
      </c>
      <c r="C57" s="13" t="s">
        <v>25</v>
      </c>
      <c r="D57" s="12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2"/>
    </row>
    <row r="58" spans="2:28" ht="15.75" x14ac:dyDescent="0.25">
      <c r="B58" s="12">
        <v>1</v>
      </c>
      <c r="C58" s="13" t="s">
        <v>26</v>
      </c>
      <c r="D58" s="12">
        <v>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2"/>
    </row>
    <row r="59" spans="2:28" ht="15.75" x14ac:dyDescent="0.25">
      <c r="B59" s="88" t="s">
        <v>34</v>
      </c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</row>
    <row r="60" spans="2:28" ht="15.75" x14ac:dyDescent="0.25">
      <c r="B60" s="12">
        <v>1</v>
      </c>
      <c r="C60" s="13" t="s">
        <v>22</v>
      </c>
      <c r="D60" s="12">
        <v>5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2"/>
    </row>
    <row r="62" spans="2:28" ht="15.75" x14ac:dyDescent="0.25">
      <c r="B62" s="12">
        <v>1</v>
      </c>
      <c r="C62" s="13" t="s">
        <v>24</v>
      </c>
      <c r="D62" s="12">
        <v>6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79">
        <v>6</v>
      </c>
      <c r="X62" s="14">
        <f>+W62/SUM(D60:D64)</f>
        <v>0.24</v>
      </c>
      <c r="Y62" s="69"/>
      <c r="Z62" s="69"/>
      <c r="AA62" s="69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2"/>
    </row>
    <row r="64" spans="2:28" ht="15.75" x14ac:dyDescent="0.25">
      <c r="B64" s="12">
        <v>1</v>
      </c>
      <c r="C64" s="13" t="s">
        <v>26</v>
      </c>
      <c r="D64" s="12">
        <v>2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2"/>
    </row>
    <row r="65" spans="2:32" ht="15.75" x14ac:dyDescent="0.25">
      <c r="B65" s="88" t="s">
        <v>35</v>
      </c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</row>
    <row r="66" spans="2:32" ht="15.75" x14ac:dyDescent="0.25">
      <c r="B66" s="12">
        <v>1</v>
      </c>
      <c r="C66" s="13" t="s">
        <v>22</v>
      </c>
      <c r="D66" s="12">
        <v>5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2"/>
    </row>
    <row r="67" spans="2:32" ht="15.75" x14ac:dyDescent="0.25">
      <c r="B67" s="12">
        <v>1</v>
      </c>
      <c r="C67" s="13" t="s">
        <v>23</v>
      </c>
      <c r="D67" s="12">
        <v>6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2"/>
    </row>
    <row r="68" spans="2:32" ht="15.75" x14ac:dyDescent="0.25">
      <c r="B68" s="12">
        <v>1</v>
      </c>
      <c r="C68" s="13" t="s">
        <v>24</v>
      </c>
      <c r="D68" s="12">
        <v>6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2"/>
    </row>
    <row r="69" spans="2:32" ht="15.75" x14ac:dyDescent="0.25">
      <c r="B69" s="12">
        <v>1</v>
      </c>
      <c r="C69" s="13" t="s">
        <v>25</v>
      </c>
      <c r="D69" s="12">
        <v>6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2"/>
    </row>
    <row r="70" spans="2:32" ht="15.75" x14ac:dyDescent="0.25">
      <c r="B70" s="12">
        <v>1</v>
      </c>
      <c r="C70" s="13" t="s">
        <v>26</v>
      </c>
      <c r="D70" s="12">
        <v>2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2"/>
    </row>
    <row r="71" spans="2:32" ht="15.75" x14ac:dyDescent="0.25">
      <c r="B71" s="88" t="s">
        <v>36</v>
      </c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</row>
    <row r="72" spans="2:32" ht="15.75" x14ac:dyDescent="0.25">
      <c r="B72" s="12">
        <v>1</v>
      </c>
      <c r="C72" s="13" t="s">
        <v>22</v>
      </c>
      <c r="D72" s="12">
        <v>5</v>
      </c>
      <c r="E72" s="69"/>
      <c r="F72" s="69"/>
      <c r="G72" s="70">
        <v>5</v>
      </c>
      <c r="H72" s="14">
        <f>+G72/(SUM(D72:D76))</f>
        <v>0.2</v>
      </c>
      <c r="I72" s="69"/>
      <c r="J72" s="69"/>
      <c r="K72" s="69"/>
      <c r="L72" s="69"/>
      <c r="M72" s="69"/>
      <c r="N72" s="69"/>
      <c r="O72" s="69">
        <v>5</v>
      </c>
      <c r="P72" s="14">
        <f>+O72/SUM(D72:D76)</f>
        <v>0.2</v>
      </c>
      <c r="Q72" s="69"/>
      <c r="R72" s="69"/>
      <c r="S72" s="69"/>
      <c r="T72" s="69"/>
      <c r="U72" s="69"/>
      <c r="V72" s="69"/>
      <c r="W72" s="79">
        <v>5</v>
      </c>
      <c r="X72" s="14">
        <f>+W72/SUM(D70:D74)</f>
        <v>0.26315789473684209</v>
      </c>
      <c r="Y72" s="69"/>
      <c r="Z72" s="69"/>
      <c r="AA72" s="69"/>
      <c r="AB72" s="2"/>
    </row>
    <row r="73" spans="2:32" ht="15.75" x14ac:dyDescent="0.25">
      <c r="B73" s="12">
        <v>1</v>
      </c>
      <c r="C73" s="13" t="s">
        <v>23</v>
      </c>
      <c r="D73" s="12">
        <v>6</v>
      </c>
      <c r="E73" s="69"/>
      <c r="F73" s="69"/>
      <c r="G73" s="70">
        <v>6</v>
      </c>
      <c r="H73" s="14">
        <f>+G73/(SUM(D72:D76))</f>
        <v>0.24</v>
      </c>
      <c r="I73" s="69"/>
      <c r="J73" s="69"/>
      <c r="K73" s="69"/>
      <c r="L73" s="69"/>
      <c r="M73" s="69"/>
      <c r="N73" s="69"/>
      <c r="O73" s="69"/>
      <c r="P73" s="69"/>
      <c r="Q73" s="74">
        <v>6</v>
      </c>
      <c r="R73" s="14">
        <f>+Q73/SUM(D72:D76)</f>
        <v>0.24</v>
      </c>
      <c r="S73" s="69"/>
      <c r="T73" s="69"/>
      <c r="U73" s="69"/>
      <c r="V73" s="69"/>
      <c r="W73" s="69"/>
      <c r="X73" s="69"/>
      <c r="Y73" s="69"/>
      <c r="Z73" s="69"/>
      <c r="AA73" s="69"/>
      <c r="AB73" s="2"/>
    </row>
    <row r="74" spans="2:32" ht="15.75" x14ac:dyDescent="0.25">
      <c r="B74" s="12">
        <v>1</v>
      </c>
      <c r="C74" s="13" t="s">
        <v>24</v>
      </c>
      <c r="D74" s="12">
        <v>6</v>
      </c>
      <c r="E74" s="69"/>
      <c r="F74" s="69"/>
      <c r="G74" s="70">
        <v>6</v>
      </c>
      <c r="H74" s="14">
        <f>+G74/(SUM(D72:D76))</f>
        <v>0.24</v>
      </c>
      <c r="I74" s="71">
        <v>6</v>
      </c>
      <c r="J74" s="14">
        <f>+I74/SUM(D72:D76)</f>
        <v>0.24</v>
      </c>
      <c r="K74" s="72">
        <v>6</v>
      </c>
      <c r="L74" s="14">
        <f>+K74/(SUM(D72:D76))</f>
        <v>0.24</v>
      </c>
      <c r="M74" s="73">
        <v>6</v>
      </c>
      <c r="N74" s="14">
        <f>+M74/SUM(D72:D76)</f>
        <v>0.24</v>
      </c>
      <c r="O74" s="69"/>
      <c r="P74" s="69"/>
      <c r="Q74" s="69"/>
      <c r="R74" s="69"/>
      <c r="S74" s="69">
        <v>6</v>
      </c>
      <c r="T74" s="14">
        <f>+S74/SUM(D72:D76)</f>
        <v>0.24</v>
      </c>
      <c r="U74" s="69"/>
      <c r="V74" s="69"/>
      <c r="W74" s="69"/>
      <c r="X74" s="69"/>
      <c r="Y74" s="69"/>
      <c r="Z74" s="69"/>
      <c r="AA74" s="69"/>
      <c r="AB74" s="2"/>
    </row>
    <row r="75" spans="2:32" ht="15.75" x14ac:dyDescent="0.25">
      <c r="B75" s="12">
        <v>1</v>
      </c>
      <c r="C75" s="13" t="s">
        <v>25</v>
      </c>
      <c r="D75" s="12">
        <v>6</v>
      </c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2"/>
    </row>
    <row r="76" spans="2:32" ht="15.75" x14ac:dyDescent="0.25">
      <c r="B76" s="12">
        <v>1</v>
      </c>
      <c r="C76" s="13" t="s">
        <v>26</v>
      </c>
      <c r="D76" s="12">
        <v>2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2"/>
    </row>
    <row r="77" spans="2:32" ht="15.75" x14ac:dyDescent="0.25">
      <c r="B77" s="16"/>
      <c r="C77" s="2"/>
      <c r="D77" s="1">
        <f t="shared" ref="D77:AB77" si="1">SUM(D12:D76)</f>
        <v>275</v>
      </c>
      <c r="E77" s="17">
        <f t="shared" si="1"/>
        <v>12</v>
      </c>
      <c r="F77" s="18">
        <f t="shared" si="1"/>
        <v>0.48</v>
      </c>
      <c r="G77" s="17">
        <f t="shared" si="1"/>
        <v>23</v>
      </c>
      <c r="H77" s="18">
        <f t="shared" si="1"/>
        <v>0.91999999999999993</v>
      </c>
      <c r="I77" s="17">
        <f t="shared" si="1"/>
        <v>6</v>
      </c>
      <c r="J77" s="18">
        <f t="shared" si="1"/>
        <v>0.24</v>
      </c>
      <c r="K77" s="17">
        <f t="shared" si="1"/>
        <v>6</v>
      </c>
      <c r="L77" s="18">
        <f t="shared" si="1"/>
        <v>0.24</v>
      </c>
      <c r="M77" s="17">
        <f t="shared" si="1"/>
        <v>6</v>
      </c>
      <c r="N77" s="18">
        <f t="shared" si="1"/>
        <v>0.24</v>
      </c>
      <c r="O77" s="17">
        <f t="shared" si="1"/>
        <v>5</v>
      </c>
      <c r="P77" s="18">
        <f t="shared" si="1"/>
        <v>0.2</v>
      </c>
      <c r="Q77" s="17">
        <f t="shared" si="1"/>
        <v>6</v>
      </c>
      <c r="R77" s="18">
        <f t="shared" si="1"/>
        <v>0.24</v>
      </c>
      <c r="S77" s="17">
        <f t="shared" si="1"/>
        <v>6</v>
      </c>
      <c r="T77" s="18">
        <f t="shared" si="1"/>
        <v>0.24</v>
      </c>
      <c r="U77" s="17">
        <f t="shared" si="1"/>
        <v>11</v>
      </c>
      <c r="V77" s="18">
        <f t="shared" si="1"/>
        <v>0.44</v>
      </c>
      <c r="W77" s="17">
        <f t="shared" si="1"/>
        <v>17</v>
      </c>
      <c r="X77" s="18">
        <f t="shared" si="1"/>
        <v>0.74315789473684202</v>
      </c>
      <c r="Y77" s="17">
        <f t="shared" si="1"/>
        <v>6</v>
      </c>
      <c r="Z77" s="18">
        <f t="shared" si="1"/>
        <v>0.24</v>
      </c>
      <c r="AA77" s="17">
        <f t="shared" si="1"/>
        <v>0</v>
      </c>
      <c r="AB77" s="18">
        <f t="shared" si="1"/>
        <v>0</v>
      </c>
    </row>
    <row r="78" spans="2:32" s="23" customFormat="1" ht="15.75" x14ac:dyDescent="0.25">
      <c r="B78" s="19"/>
      <c r="C78" s="20"/>
      <c r="D78" s="3"/>
      <c r="E78" s="21"/>
      <c r="F78" s="9"/>
      <c r="G78" s="21"/>
      <c r="H78" s="9"/>
      <c r="I78" s="21"/>
      <c r="J78" s="9"/>
      <c r="K78" s="21"/>
      <c r="L78" s="9"/>
      <c r="M78" s="21"/>
      <c r="N78" s="9"/>
      <c r="O78" s="21"/>
      <c r="P78" s="9"/>
      <c r="Q78" s="21"/>
      <c r="R78" s="9"/>
      <c r="S78" s="21"/>
      <c r="T78" s="9"/>
      <c r="U78" s="21"/>
      <c r="V78" s="9"/>
      <c r="W78" s="21"/>
      <c r="X78" s="9"/>
      <c r="Y78" s="21"/>
      <c r="Z78" s="9"/>
      <c r="AA78" s="21"/>
      <c r="AB78" s="9"/>
      <c r="AC78" s="22"/>
      <c r="AF78" s="77"/>
    </row>
    <row r="79" spans="2:32" s="23" customFormat="1" ht="16.5" thickBot="1" x14ac:dyDescent="0.3">
      <c r="B79" s="19"/>
      <c r="C79" s="20"/>
      <c r="D79" s="3"/>
      <c r="E79" s="21"/>
      <c r="F79" s="9"/>
      <c r="G79" s="21"/>
      <c r="H79" s="9"/>
      <c r="I79" s="21"/>
      <c r="J79" s="9"/>
      <c r="K79" s="21"/>
      <c r="L79" s="9"/>
      <c r="M79" s="21"/>
      <c r="N79" s="9"/>
      <c r="O79" s="21"/>
      <c r="P79" s="9"/>
      <c r="Q79" s="21"/>
      <c r="R79" s="9"/>
      <c r="S79" s="21"/>
      <c r="T79" s="9"/>
      <c r="U79" s="21"/>
      <c r="V79" s="9"/>
      <c r="W79" s="21"/>
      <c r="X79" s="9"/>
      <c r="Y79" s="21"/>
      <c r="Z79" s="9"/>
      <c r="AA79" s="21"/>
      <c r="AB79" s="9"/>
      <c r="AC79" s="22"/>
      <c r="AF79" s="77"/>
    </row>
    <row r="80" spans="2:32" s="23" customFormat="1" ht="39" customHeight="1" x14ac:dyDescent="0.25">
      <c r="B80" s="19"/>
      <c r="C80" s="85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7"/>
      <c r="AF80" s="77"/>
    </row>
    <row r="81" spans="2:32" s="23" customFormat="1" ht="21" x14ac:dyDescent="0.35">
      <c r="B81" s="19"/>
      <c r="C81" s="90" t="s">
        <v>37</v>
      </c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2"/>
      <c r="AF81" s="77"/>
    </row>
    <row r="82" spans="2:32" s="23" customFormat="1" ht="21" x14ac:dyDescent="0.35">
      <c r="B82" s="19"/>
      <c r="C82" s="90" t="s">
        <v>38</v>
      </c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2"/>
      <c r="AF82" s="77"/>
    </row>
    <row r="83" spans="2:32" s="23" customFormat="1" ht="21" x14ac:dyDescent="0.35">
      <c r="B83" s="19"/>
      <c r="C83" s="90" t="s">
        <v>39</v>
      </c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2"/>
      <c r="AF83" s="77"/>
    </row>
    <row r="84" spans="2:32" s="23" customFormat="1" ht="21" x14ac:dyDescent="0.35">
      <c r="B84" s="19"/>
      <c r="C84" s="93" t="s">
        <v>80</v>
      </c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5"/>
      <c r="AF84" s="77"/>
    </row>
    <row r="85" spans="2:32" s="23" customFormat="1" ht="15.75" x14ac:dyDescent="0.25">
      <c r="B85" s="19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5"/>
      <c r="AF85" s="77"/>
    </row>
    <row r="86" spans="2:32" s="23" customFormat="1" ht="15.75" x14ac:dyDescent="0.25">
      <c r="B86" s="19"/>
      <c r="C86" s="96" t="s">
        <v>40</v>
      </c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8"/>
      <c r="AF86" s="77"/>
    </row>
    <row r="87" spans="2:32" s="23" customFormat="1" ht="15.75" x14ac:dyDescent="0.25">
      <c r="B87" s="19"/>
      <c r="C87" s="96" t="s">
        <v>41</v>
      </c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8"/>
      <c r="AF87" s="77"/>
    </row>
    <row r="88" spans="2:32" s="31" customFormat="1" ht="25.5" customHeight="1" x14ac:dyDescent="0.25">
      <c r="B88" s="19"/>
      <c r="C88" s="99" t="s">
        <v>41</v>
      </c>
      <c r="D88" s="99"/>
      <c r="E88" s="26" t="s">
        <v>4</v>
      </c>
      <c r="F88" s="27" t="s">
        <v>42</v>
      </c>
      <c r="G88" s="26" t="s">
        <v>43</v>
      </c>
      <c r="H88" s="27" t="s">
        <v>44</v>
      </c>
      <c r="I88" s="26" t="s">
        <v>45</v>
      </c>
      <c r="J88" s="27" t="s">
        <v>46</v>
      </c>
      <c r="K88" s="26" t="s">
        <v>47</v>
      </c>
      <c r="L88" s="27" t="s">
        <v>48</v>
      </c>
      <c r="M88" s="26" t="s">
        <v>49</v>
      </c>
      <c r="N88" s="27" t="s">
        <v>50</v>
      </c>
      <c r="O88" s="26" t="s">
        <v>51</v>
      </c>
      <c r="P88" s="27" t="s">
        <v>52</v>
      </c>
      <c r="Q88" s="28" t="s">
        <v>53</v>
      </c>
      <c r="R88" s="9"/>
      <c r="S88" s="21"/>
      <c r="T88" s="9"/>
      <c r="U88" s="21"/>
      <c r="V88" s="9"/>
      <c r="W88" s="21"/>
      <c r="X88" s="9"/>
      <c r="Y88" s="21"/>
      <c r="Z88" s="9"/>
      <c r="AA88" s="21"/>
      <c r="AB88" s="9"/>
      <c r="AC88" s="29"/>
      <c r="AD88" s="30"/>
      <c r="AF88" s="78"/>
    </row>
    <row r="89" spans="2:32" s="23" customFormat="1" ht="15.75" x14ac:dyDescent="0.25">
      <c r="B89" s="19"/>
      <c r="C89" s="89" t="str">
        <f>+B10</f>
        <v>6.1.1 BANDERAS DOMINICANA</v>
      </c>
      <c r="D89" s="89"/>
      <c r="E89" s="32">
        <f>+SUM(E12:E16)</f>
        <v>0</v>
      </c>
      <c r="F89" s="32">
        <f>+SUM(G12:G16)</f>
        <v>0</v>
      </c>
      <c r="G89" s="32">
        <f>+SUM(I12:I16)</f>
        <v>0</v>
      </c>
      <c r="H89" s="32">
        <f>+SUM(K12:K16)</f>
        <v>0</v>
      </c>
      <c r="I89" s="32">
        <f>+SUM($M$12:$M$16)</f>
        <v>0</v>
      </c>
      <c r="J89" s="32">
        <f>+SUM(O12:O16)</f>
        <v>0</v>
      </c>
      <c r="K89" s="32">
        <f>+SUM(Q12:Q16)</f>
        <v>0</v>
      </c>
      <c r="L89" s="32">
        <f>+SUM(S12:S16)</f>
        <v>0</v>
      </c>
      <c r="M89" s="32">
        <f>+SUM(U12:U16)</f>
        <v>0</v>
      </c>
      <c r="N89" s="32">
        <f>+SUM(W12:W16)</f>
        <v>0</v>
      </c>
      <c r="O89" s="32">
        <f>+SUM(Y12:Y16)</f>
        <v>0</v>
      </c>
      <c r="P89" s="32">
        <f>+SUM(AA12:AA16)</f>
        <v>0</v>
      </c>
      <c r="Q89" s="33">
        <f t="shared" ref="Q89:Q96" si="2">SUM(E89:P89)</f>
        <v>0</v>
      </c>
      <c r="R89" s="9"/>
      <c r="S89" s="21"/>
      <c r="T89" s="9"/>
      <c r="U89" s="21"/>
      <c r="V89" s="9"/>
      <c r="W89" s="21"/>
      <c r="X89" s="9"/>
      <c r="Y89" s="21"/>
      <c r="Z89" s="9"/>
      <c r="AA89" s="21"/>
      <c r="AB89" s="9"/>
      <c r="AC89" s="22"/>
      <c r="AD89" s="34"/>
      <c r="AF89" s="77"/>
    </row>
    <row r="90" spans="2:32" s="23" customFormat="1" ht="15.75" x14ac:dyDescent="0.25">
      <c r="B90" s="19"/>
      <c r="C90" s="100" t="str">
        <f>+B17</f>
        <v>6.1.2 CONSTRUCCION Y MANTENIMIENTO DE MONUMENTOS</v>
      </c>
      <c r="D90" s="100"/>
      <c r="E90" s="35">
        <f>+SUM(E18:E22)</f>
        <v>0</v>
      </c>
      <c r="F90" s="35">
        <f>+SUM(G18:G22)</f>
        <v>6</v>
      </c>
      <c r="G90" s="35">
        <f>+SUM(I18:I22)</f>
        <v>0</v>
      </c>
      <c r="H90" s="35">
        <f>+SUM(K18:K22)</f>
        <v>0</v>
      </c>
      <c r="I90" s="35">
        <f>+SUM($M$18:$M$22)</f>
        <v>0</v>
      </c>
      <c r="J90" s="35">
        <f>+SUM(O18:O22)</f>
        <v>0</v>
      </c>
      <c r="K90" s="35">
        <f>+SUM(Q18:Q22)</f>
        <v>0</v>
      </c>
      <c r="L90" s="35">
        <f>+SUM(S18:S22)</f>
        <v>0</v>
      </c>
      <c r="M90" s="35">
        <f>+SUM(U18:U22)</f>
        <v>0</v>
      </c>
      <c r="N90" s="35">
        <f>+SUM(W18:W22)</f>
        <v>0</v>
      </c>
      <c r="O90" s="35">
        <f>+SUM(Y18:Y22)</f>
        <v>0</v>
      </c>
      <c r="P90" s="35">
        <f>+SUM(AA18:AA22)</f>
        <v>0</v>
      </c>
      <c r="Q90" s="36">
        <f t="shared" si="2"/>
        <v>6</v>
      </c>
      <c r="R90" s="9"/>
      <c r="S90" s="21"/>
      <c r="T90" s="9"/>
      <c r="U90" s="21"/>
      <c r="V90" s="9"/>
      <c r="W90" s="21"/>
      <c r="X90" s="9"/>
      <c r="Y90" s="21"/>
      <c r="Z90" s="9"/>
      <c r="AA90" s="21"/>
      <c r="AB90" s="9"/>
      <c r="AC90" s="22"/>
      <c r="AD90" s="34"/>
      <c r="AF90" s="77"/>
    </row>
    <row r="91" spans="2:32" s="23" customFormat="1" ht="23.25" customHeight="1" x14ac:dyDescent="0.25">
      <c r="B91" s="19"/>
      <c r="C91" s="100" t="str">
        <f>+_Hlk66269772</f>
        <v>6.1.3 INCENTIVAR LA EDUCACION, LA CULTURA, EL ARTE Y EL DEPORTE EN LA JUVENTUD FRONTERIZA</v>
      </c>
      <c r="D91" s="100"/>
      <c r="E91" s="35">
        <f>+SUM(E24:E28)</f>
        <v>0</v>
      </c>
      <c r="F91" s="35">
        <f>+SUM(G24:G28)</f>
        <v>0</v>
      </c>
      <c r="G91" s="35">
        <f>+SUM(I24:I28)</f>
        <v>0</v>
      </c>
      <c r="H91" s="35">
        <f>+SUM(K24:K28)</f>
        <v>0</v>
      </c>
      <c r="I91" s="35">
        <f>+SUM(M24:M28)</f>
        <v>0</v>
      </c>
      <c r="J91" s="35">
        <f>+SUM(O24:O28)</f>
        <v>0</v>
      </c>
      <c r="K91" s="35">
        <f>+SUM(Q24:Q28)</f>
        <v>0</v>
      </c>
      <c r="L91" s="35">
        <f>+SUM(S24:S28)</f>
        <v>0</v>
      </c>
      <c r="M91" s="35">
        <f>+SUM(U24:U28)</f>
        <v>11</v>
      </c>
      <c r="N91" s="35">
        <f>+SUM(W24:W28)</f>
        <v>0</v>
      </c>
      <c r="O91" s="35">
        <f>+SUM(Y24:Y28)</f>
        <v>6</v>
      </c>
      <c r="P91" s="35">
        <f>+SUM(AA24:AA28)</f>
        <v>0</v>
      </c>
      <c r="Q91" s="36">
        <f t="shared" si="2"/>
        <v>17</v>
      </c>
      <c r="R91" s="9"/>
      <c r="S91" s="21"/>
      <c r="T91" s="9"/>
      <c r="U91" s="21"/>
      <c r="V91" s="9"/>
      <c r="W91" s="21"/>
      <c r="X91" s="9"/>
      <c r="Y91" s="21"/>
      <c r="Z91" s="9"/>
      <c r="AA91" s="21"/>
      <c r="AB91" s="9"/>
      <c r="AC91" s="22"/>
      <c r="AD91" s="34"/>
      <c r="AF91" s="77"/>
    </row>
    <row r="92" spans="2:32" s="23" customFormat="1" ht="15.75" x14ac:dyDescent="0.25">
      <c r="B92" s="19"/>
      <c r="C92" s="89" t="str">
        <f>+B29</f>
        <v>6.1.4 EXPO FRONTERA DOMINICANA.</v>
      </c>
      <c r="D92" s="89"/>
      <c r="E92" s="32">
        <f>+SUM(E30:E34)</f>
        <v>0</v>
      </c>
      <c r="F92" s="32">
        <f>+SUM(G30:G34)</f>
        <v>0</v>
      </c>
      <c r="G92" s="32">
        <f>+SUM(I30:I34)</f>
        <v>0</v>
      </c>
      <c r="H92" s="32">
        <f>+SUM(K30:K34)</f>
        <v>0</v>
      </c>
      <c r="I92" s="32">
        <f>+SUM(M30:M34)</f>
        <v>0</v>
      </c>
      <c r="J92" s="32">
        <f>+SUM(O30:O34)</f>
        <v>0</v>
      </c>
      <c r="K92" s="32">
        <f>+SUM(Q30:Q34)</f>
        <v>0</v>
      </c>
      <c r="L92" s="32">
        <f>+SUM(S30:S34)</f>
        <v>0</v>
      </c>
      <c r="M92" s="32">
        <f>+SUM(U30:U34)</f>
        <v>0</v>
      </c>
      <c r="N92" s="32">
        <f>+SUM(W30:W34)</f>
        <v>0</v>
      </c>
      <c r="O92" s="32">
        <f>+SUM(Y30:Y34)</f>
        <v>0</v>
      </c>
      <c r="P92" s="32">
        <f>+SUM(AA30:AA34)</f>
        <v>0</v>
      </c>
      <c r="Q92" s="33">
        <f t="shared" si="2"/>
        <v>0</v>
      </c>
      <c r="R92" s="9"/>
      <c r="S92" s="21"/>
      <c r="T92" s="9"/>
      <c r="U92" s="21"/>
      <c r="V92" s="9"/>
      <c r="W92" s="21"/>
      <c r="X92" s="9"/>
      <c r="Y92" s="21"/>
      <c r="Z92" s="9"/>
      <c r="AA92" s="21"/>
      <c r="AB92" s="9"/>
      <c r="AC92" s="22"/>
      <c r="AD92" s="34"/>
      <c r="AF92" s="77"/>
    </row>
    <row r="93" spans="2:32" s="23" customFormat="1" ht="15.75" x14ac:dyDescent="0.25">
      <c r="B93" s="19"/>
      <c r="C93" s="89" t="str">
        <f>+B35</f>
        <v>6.1.5 PREMIO CENTINELA DE LA FRONTERA, GENERAL ANTONIO DUVERGE.</v>
      </c>
      <c r="D93" s="89"/>
      <c r="E93" s="32">
        <f>+SUM(E36:E40)</f>
        <v>0</v>
      </c>
      <c r="F93" s="32">
        <f>+SUM(G36:G40)</f>
        <v>0</v>
      </c>
      <c r="G93" s="32">
        <f>+SUM(I36:I40)</f>
        <v>0</v>
      </c>
      <c r="H93" s="32">
        <f>+SUM(K36:K40)</f>
        <v>0</v>
      </c>
      <c r="I93" s="32">
        <f>+SUM(M36:M40)</f>
        <v>0</v>
      </c>
      <c r="J93" s="32">
        <f>+SUM(O36:O40)</f>
        <v>0</v>
      </c>
      <c r="K93" s="32">
        <f>+SUM(Q36:Q40)</f>
        <v>0</v>
      </c>
      <c r="L93" s="32">
        <f>+SUM(S36:S40)</f>
        <v>0</v>
      </c>
      <c r="M93" s="32">
        <f>+SUM(U36:U40)</f>
        <v>0</v>
      </c>
      <c r="N93" s="32">
        <f>+SUM(W36:W40)</f>
        <v>0</v>
      </c>
      <c r="O93" s="32">
        <f>+SUM(Y36:Y40)</f>
        <v>0</v>
      </c>
      <c r="P93" s="32">
        <f>+SUM(AA36:AA40)</f>
        <v>0</v>
      </c>
      <c r="Q93" s="33">
        <f t="shared" si="2"/>
        <v>0</v>
      </c>
      <c r="R93" s="9"/>
      <c r="S93" s="21"/>
      <c r="T93" s="9"/>
      <c r="U93" s="21"/>
      <c r="V93" s="9"/>
      <c r="W93" s="21"/>
      <c r="X93" s="9"/>
      <c r="Y93" s="21"/>
      <c r="Z93" s="9"/>
      <c r="AA93" s="21"/>
      <c r="AB93" s="9"/>
      <c r="AC93" s="22"/>
      <c r="AD93" s="34"/>
      <c r="AF93" s="77"/>
    </row>
    <row r="94" spans="2:32" s="23" customFormat="1" ht="15.75" x14ac:dyDescent="0.25">
      <c r="B94" s="19"/>
      <c r="C94" s="89" t="str">
        <f>+B41</f>
        <v>6.1.6 CONOCE LA FRONTERA.</v>
      </c>
      <c r="D94" s="89"/>
      <c r="E94" s="32">
        <f>+SUM(E42:E46)</f>
        <v>0</v>
      </c>
      <c r="F94" s="32">
        <f>+SUM(G42:G46)</f>
        <v>0</v>
      </c>
      <c r="G94" s="32">
        <f>+SUM(I42:I46)</f>
        <v>0</v>
      </c>
      <c r="H94" s="32">
        <f>+SUM(K42:K46)</f>
        <v>0</v>
      </c>
      <c r="I94" s="32">
        <f>+SUM(M42:M46)</f>
        <v>0</v>
      </c>
      <c r="J94" s="32">
        <f>+SUM(O42:O46)</f>
        <v>0</v>
      </c>
      <c r="K94" s="32">
        <f>+SUM(Q42:Q46)</f>
        <v>0</v>
      </c>
      <c r="L94" s="32">
        <f>+SUM(S42:S46)</f>
        <v>0</v>
      </c>
      <c r="M94" s="32">
        <f>+SUM(U42:U46)</f>
        <v>0</v>
      </c>
      <c r="N94" s="32">
        <f>+SUM(W42:W46)</f>
        <v>0</v>
      </c>
      <c r="O94" s="32">
        <f>+SUM(Y42:Y46)</f>
        <v>0</v>
      </c>
      <c r="P94" s="32">
        <f>+SUM(AA42:AA46)</f>
        <v>0</v>
      </c>
      <c r="Q94" s="33">
        <f t="shared" si="2"/>
        <v>0</v>
      </c>
      <c r="R94" s="9"/>
      <c r="S94" s="21"/>
      <c r="T94" s="9"/>
      <c r="U94" s="21"/>
      <c r="V94" s="9"/>
      <c r="W94" s="21"/>
      <c r="X94" s="9"/>
      <c r="Y94" s="21"/>
      <c r="Z94" s="9"/>
      <c r="AA94" s="21"/>
      <c r="AB94" s="9"/>
      <c r="AC94" s="22"/>
      <c r="AD94" s="34"/>
      <c r="AF94" s="77"/>
    </row>
    <row r="95" spans="2:32" s="23" customFormat="1" ht="15.75" x14ac:dyDescent="0.25">
      <c r="B95" s="19"/>
      <c r="C95" s="89" t="str">
        <f>+B47</f>
        <v>6.1.7 APOYO A LA REHABILITACION DE CAMINOS VECINALES FRONTERIZOS.</v>
      </c>
      <c r="D95" s="89"/>
      <c r="E95" s="32">
        <f>+SUM(E48:E52)</f>
        <v>6</v>
      </c>
      <c r="F95" s="32">
        <f>+SUM(G48:G52)</f>
        <v>0</v>
      </c>
      <c r="G95" s="32">
        <f>+SUM(I48:I52)</f>
        <v>0</v>
      </c>
      <c r="H95" s="32">
        <f>+SUM(K48:K52)</f>
        <v>0</v>
      </c>
      <c r="I95" s="32">
        <f>+SUM(M48:M52)</f>
        <v>0</v>
      </c>
      <c r="J95" s="32">
        <f>+SUM(O48:O52)</f>
        <v>0</v>
      </c>
      <c r="K95" s="32">
        <f>+SUM(Q48:Q52)</f>
        <v>0</v>
      </c>
      <c r="L95" s="32">
        <f>+SUM(S48:S52)</f>
        <v>0</v>
      </c>
      <c r="M95" s="32">
        <f>+SUM(U48:U52)</f>
        <v>0</v>
      </c>
      <c r="N95" s="32">
        <f>+SUM(W48:W52)</f>
        <v>0</v>
      </c>
      <c r="O95" s="32">
        <f>+SUM(Y48:Y52)</f>
        <v>0</v>
      </c>
      <c r="P95" s="32">
        <f>+SUM(AA48:AA52)</f>
        <v>0</v>
      </c>
      <c r="Q95" s="33">
        <f t="shared" si="2"/>
        <v>6</v>
      </c>
      <c r="R95" s="9"/>
      <c r="S95" s="21"/>
      <c r="T95" s="9"/>
      <c r="U95" s="21"/>
      <c r="V95" s="9"/>
      <c r="W95" s="21"/>
      <c r="X95" s="9"/>
      <c r="Y95" s="21"/>
      <c r="Z95" s="9"/>
      <c r="AA95" s="21"/>
      <c r="AB95" s="9"/>
      <c r="AC95" s="22"/>
      <c r="AD95" s="34"/>
      <c r="AF95" s="77"/>
    </row>
    <row r="96" spans="2:32" s="23" customFormat="1" ht="23.25" customHeight="1" x14ac:dyDescent="0.25">
      <c r="B96" s="19"/>
      <c r="C96" s="89" t="str">
        <f>+B53</f>
        <v>6.1.8 APOYO TECNICOS A LAS COMUNIDADES FRONTERIZAS EN SU DIFERENTES ACTIVIDADES PRODUCTIVAS.</v>
      </c>
      <c r="D96" s="89"/>
      <c r="E96" s="32">
        <f>+SUM(E54:E58)</f>
        <v>6</v>
      </c>
      <c r="F96" s="32">
        <f>+SUM(G54:G58)</f>
        <v>0</v>
      </c>
      <c r="G96" s="32">
        <f>+SUM(I54:I58)</f>
        <v>0</v>
      </c>
      <c r="H96" s="32">
        <f>+SUM(K54:K58)</f>
        <v>0</v>
      </c>
      <c r="I96" s="32">
        <f>+SUM(M54:M58)</f>
        <v>0</v>
      </c>
      <c r="J96" s="32">
        <f>+SUM(O54:O58)</f>
        <v>0</v>
      </c>
      <c r="K96" s="32">
        <f>+SUM(Q54:Q58)</f>
        <v>0</v>
      </c>
      <c r="L96" s="32">
        <f>+SUM(S54:S58)</f>
        <v>0</v>
      </c>
      <c r="M96" s="32">
        <f>+SUM(U54:U58)</f>
        <v>0</v>
      </c>
      <c r="N96" s="32">
        <f>+SUM(W54:W58)</f>
        <v>6</v>
      </c>
      <c r="O96" s="32">
        <f>+SUM(Y54:Y58)</f>
        <v>0</v>
      </c>
      <c r="P96" s="32">
        <f>+SUM(AA54:AA58)</f>
        <v>0</v>
      </c>
      <c r="Q96" s="33">
        <f t="shared" si="2"/>
        <v>12</v>
      </c>
      <c r="R96" s="9"/>
      <c r="S96" s="21"/>
      <c r="T96" s="9"/>
      <c r="U96" s="21"/>
      <c r="V96" s="9"/>
      <c r="W96" s="21"/>
      <c r="X96" s="9"/>
      <c r="Y96" s="21"/>
      <c r="Z96" s="9"/>
      <c r="AA96" s="21"/>
      <c r="AB96" s="9"/>
      <c r="AC96" s="22"/>
      <c r="AD96" s="34"/>
      <c r="AF96" s="77"/>
    </row>
    <row r="97" spans="2:33" s="23" customFormat="1" ht="15.75" x14ac:dyDescent="0.25">
      <c r="B97" s="19"/>
      <c r="C97" s="100" t="str">
        <f>+B59</f>
        <v>6.1.9 FORTALECIMIENTO DE MEDIOS DE VIDA PRODUCTIVOS COMUNITARIOS.</v>
      </c>
      <c r="D97" s="100"/>
      <c r="E97" s="35">
        <f>+SUM(E60:E64)</f>
        <v>0</v>
      </c>
      <c r="F97" s="35">
        <f>+SUM(G60:G64)</f>
        <v>0</v>
      </c>
      <c r="G97" s="35">
        <f>+SUM(I60:I64)</f>
        <v>0</v>
      </c>
      <c r="H97" s="35">
        <f>+SUM(K60:K64)</f>
        <v>0</v>
      </c>
      <c r="I97" s="35">
        <f>+SUM(M60:M64)</f>
        <v>0</v>
      </c>
      <c r="J97" s="35">
        <f>+SUM(O60:O64)</f>
        <v>0</v>
      </c>
      <c r="K97" s="35">
        <f>+SUM(Q60:Q64)</f>
        <v>0</v>
      </c>
      <c r="L97" s="35">
        <f>+SUM(S60:S64)</f>
        <v>0</v>
      </c>
      <c r="M97" s="35">
        <f>+SUM(U60:U64)</f>
        <v>0</v>
      </c>
      <c r="N97" s="35">
        <f>+SUM(W60:W64)</f>
        <v>6</v>
      </c>
      <c r="O97" s="35">
        <f>+SUM(Y60:Y64)</f>
        <v>0</v>
      </c>
      <c r="P97" s="35">
        <f>+SUM(AA60:AA64)</f>
        <v>0</v>
      </c>
      <c r="Q97" s="36">
        <f>SUM(E97:P97)</f>
        <v>6</v>
      </c>
      <c r="R97" s="9"/>
      <c r="S97" s="21"/>
      <c r="T97" s="9"/>
      <c r="U97" s="21"/>
      <c r="V97" s="9"/>
      <c r="W97" s="21"/>
      <c r="X97" s="9"/>
      <c r="Y97" s="21"/>
      <c r="Z97" s="9"/>
      <c r="AA97" s="21"/>
      <c r="AB97" s="9"/>
      <c r="AC97" s="22"/>
      <c r="AD97" s="34"/>
      <c r="AF97" s="77"/>
    </row>
    <row r="98" spans="2:33" s="23" customFormat="1" ht="15.75" x14ac:dyDescent="0.25">
      <c r="B98" s="19"/>
      <c r="C98" s="100" t="str">
        <f>+B65</f>
        <v xml:space="preserve">6.1.10 PLAN DE REFORESTACION ZONA FRONTERIZA.  </v>
      </c>
      <c r="D98" s="100"/>
      <c r="E98" s="35">
        <f>+SUM(E66:E70)</f>
        <v>0</v>
      </c>
      <c r="F98" s="35">
        <f>+SUM(G66:G70)</f>
        <v>0</v>
      </c>
      <c r="G98" s="35">
        <f>+SUM(I66:I70)</f>
        <v>0</v>
      </c>
      <c r="H98" s="35">
        <f>+SUM(K66:K70)</f>
        <v>0</v>
      </c>
      <c r="I98" s="35">
        <f>+SUM(M66:M70)</f>
        <v>0</v>
      </c>
      <c r="J98" s="35">
        <f>+SUM(O66:O70)</f>
        <v>0</v>
      </c>
      <c r="K98" s="35">
        <f>+SUM(Q66:Q70)</f>
        <v>0</v>
      </c>
      <c r="L98" s="35">
        <f>+SUM(S66:S70)</f>
        <v>0</v>
      </c>
      <c r="M98" s="35">
        <f>+SUM(U66:U70)</f>
        <v>0</v>
      </c>
      <c r="N98" s="35">
        <f>+SUM(W66:W70)</f>
        <v>0</v>
      </c>
      <c r="O98" s="35">
        <f>+SUM(Y66:Y70)</f>
        <v>0</v>
      </c>
      <c r="P98" s="35">
        <f>+SUM(AA66:AA70)</f>
        <v>0</v>
      </c>
      <c r="Q98" s="36">
        <f t="shared" ref="Q98:Q99" si="3">SUM(E98:P98)</f>
        <v>0</v>
      </c>
      <c r="R98" s="9"/>
      <c r="S98" s="21"/>
      <c r="T98" s="9"/>
      <c r="U98" s="21"/>
      <c r="V98" s="9"/>
      <c r="W98" s="21"/>
      <c r="X98" s="9"/>
      <c r="Y98" s="21"/>
      <c r="Z98" s="9"/>
      <c r="AA98" s="21"/>
      <c r="AB98" s="9"/>
      <c r="AC98" s="22"/>
      <c r="AD98" s="34"/>
      <c r="AF98" s="77"/>
    </row>
    <row r="99" spans="2:33" s="23" customFormat="1" ht="28.5" customHeight="1" x14ac:dyDescent="0.25">
      <c r="B99" s="19"/>
      <c r="C99" s="100" t="str">
        <f>+B71</f>
        <v>6.1.11 ACTIVIDADES Y/O PROGRAMAS DE IMPACTOS REGIONALES CON INTERMEDIACIONES INSTITUCIONALES</v>
      </c>
      <c r="D99" s="100"/>
      <c r="E99" s="35">
        <f>+SUM(E72:E76)</f>
        <v>0</v>
      </c>
      <c r="F99" s="35">
        <f>+SUM(G72:G76)</f>
        <v>17</v>
      </c>
      <c r="G99" s="35">
        <f>+SUM(I72:I76)</f>
        <v>6</v>
      </c>
      <c r="H99" s="35">
        <f>+SUM(K72:K76)</f>
        <v>6</v>
      </c>
      <c r="I99" s="35">
        <f>+SUM(M72:M76)</f>
        <v>6</v>
      </c>
      <c r="J99" s="35">
        <f>+SUM(O72:O76)</f>
        <v>5</v>
      </c>
      <c r="K99" s="35">
        <f>+SUM(Q72:Q76)</f>
        <v>6</v>
      </c>
      <c r="L99" s="35">
        <f>+SUM(S72:S76)</f>
        <v>6</v>
      </c>
      <c r="M99" s="35">
        <f>+SUM(U72:U76)</f>
        <v>0</v>
      </c>
      <c r="N99" s="35">
        <f>+SUM(W72:W76)</f>
        <v>5</v>
      </c>
      <c r="O99" s="35">
        <f>+SUM(Y72:Y76)</f>
        <v>0</v>
      </c>
      <c r="P99" s="35">
        <f>+SUM(AA72:AA76)</f>
        <v>0</v>
      </c>
      <c r="Q99" s="36">
        <f t="shared" si="3"/>
        <v>57</v>
      </c>
      <c r="R99" s="9"/>
      <c r="S99" s="21"/>
      <c r="T99" s="9"/>
      <c r="U99" s="21"/>
      <c r="V99" s="9"/>
      <c r="W99" s="21"/>
      <c r="X99" s="9"/>
      <c r="Y99" s="21"/>
      <c r="Z99" s="9"/>
      <c r="AA99" s="21"/>
      <c r="AB99" s="9"/>
      <c r="AC99" s="22"/>
      <c r="AD99" s="34"/>
      <c r="AF99" s="77"/>
    </row>
    <row r="100" spans="2:33" s="23" customFormat="1" ht="16.5" thickBot="1" x14ac:dyDescent="0.3">
      <c r="B100" s="19"/>
      <c r="C100" s="37"/>
      <c r="D100" s="38"/>
      <c r="E100" s="39">
        <f>SUM(E89:E99)</f>
        <v>12</v>
      </c>
      <c r="F100" s="39">
        <f t="shared" ref="F100:Q100" si="4">SUM(F89:F99)</f>
        <v>23</v>
      </c>
      <c r="G100" s="39">
        <f t="shared" si="4"/>
        <v>6</v>
      </c>
      <c r="H100" s="39">
        <f t="shared" si="4"/>
        <v>6</v>
      </c>
      <c r="I100" s="39">
        <f t="shared" si="4"/>
        <v>6</v>
      </c>
      <c r="J100" s="39">
        <f t="shared" si="4"/>
        <v>5</v>
      </c>
      <c r="K100" s="39">
        <f t="shared" si="4"/>
        <v>6</v>
      </c>
      <c r="L100" s="39">
        <f t="shared" si="4"/>
        <v>6</v>
      </c>
      <c r="M100" s="39">
        <f t="shared" si="4"/>
        <v>11</v>
      </c>
      <c r="N100" s="39">
        <f t="shared" si="4"/>
        <v>17</v>
      </c>
      <c r="O100" s="39">
        <f t="shared" si="4"/>
        <v>6</v>
      </c>
      <c r="P100" s="39">
        <f t="shared" si="4"/>
        <v>0</v>
      </c>
      <c r="Q100" s="39">
        <f t="shared" si="4"/>
        <v>104</v>
      </c>
      <c r="R100" s="40"/>
      <c r="S100" s="41"/>
      <c r="T100" s="40"/>
      <c r="U100" s="41"/>
      <c r="V100" s="40"/>
      <c r="W100" s="41"/>
      <c r="X100" s="40"/>
      <c r="Y100" s="41"/>
      <c r="Z100" s="40"/>
      <c r="AA100" s="41"/>
      <c r="AB100" s="40"/>
      <c r="AC100" s="42"/>
      <c r="AD100" s="43"/>
      <c r="AF100" s="77"/>
    </row>
    <row r="101" spans="2:33" s="23" customFormat="1" ht="15.75" x14ac:dyDescent="0.25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  <c r="AF101" s="77"/>
    </row>
    <row r="102" spans="2:33" ht="16.5" thickBot="1" x14ac:dyDescent="0.3">
      <c r="B102" s="16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4"/>
      <c r="AG102" s="1"/>
    </row>
    <row r="103" spans="2:33" ht="15.75" x14ac:dyDescent="0.25">
      <c r="B103" s="1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/>
      <c r="AE103" s="1"/>
      <c r="AF103" s="14"/>
      <c r="AG103" s="1"/>
    </row>
    <row r="104" spans="2:33" ht="15.75" x14ac:dyDescent="0.25">
      <c r="B104" s="16"/>
      <c r="C104" s="4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48"/>
      <c r="AE104" s="1"/>
      <c r="AF104" s="14"/>
      <c r="AG104" s="1"/>
    </row>
    <row r="105" spans="2:33" ht="15.75" x14ac:dyDescent="0.25">
      <c r="B105" s="16"/>
      <c r="C105" s="4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48"/>
      <c r="AE105" s="1"/>
      <c r="AF105" s="14"/>
      <c r="AG105" s="1"/>
    </row>
    <row r="106" spans="2:33" ht="15.75" x14ac:dyDescent="0.25">
      <c r="B106" s="16"/>
      <c r="C106" s="4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8"/>
      <c r="AE106" s="1"/>
      <c r="AF106" s="14"/>
      <c r="AG106" s="1"/>
    </row>
    <row r="107" spans="2:33" ht="15.75" x14ac:dyDescent="0.25">
      <c r="B107" s="16"/>
      <c r="C107" s="47"/>
      <c r="D107" s="1"/>
      <c r="E107" s="1"/>
      <c r="F107" s="1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  <c r="AD107" s="49"/>
    </row>
    <row r="108" spans="2:33" ht="15.75" x14ac:dyDescent="0.25">
      <c r="B108" s="16"/>
      <c r="C108" s="104" t="s">
        <v>37</v>
      </c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49"/>
    </row>
    <row r="109" spans="2:33" ht="15.75" x14ac:dyDescent="0.25">
      <c r="B109" s="16"/>
      <c r="C109" s="104" t="s">
        <v>54</v>
      </c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49"/>
    </row>
    <row r="110" spans="2:33" ht="21" x14ac:dyDescent="0.35">
      <c r="B110" s="16"/>
      <c r="C110" s="105" t="s">
        <v>55</v>
      </c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49"/>
    </row>
    <row r="111" spans="2:33" ht="21" x14ac:dyDescent="0.35">
      <c r="B111" s="16"/>
      <c r="C111" s="105" t="s">
        <v>79</v>
      </c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49"/>
    </row>
    <row r="112" spans="2:33" ht="23.25" x14ac:dyDescent="0.35">
      <c r="B112" s="16"/>
      <c r="C112" s="106" t="s">
        <v>56</v>
      </c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 t="s">
        <v>57</v>
      </c>
      <c r="AD112" s="49"/>
    </row>
    <row r="113" spans="2:32" ht="15.75" x14ac:dyDescent="0.25">
      <c r="B113" s="16"/>
      <c r="C113" s="101" t="s">
        <v>58</v>
      </c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3"/>
    </row>
    <row r="114" spans="2:32" ht="15.75" x14ac:dyDescent="0.25">
      <c r="B114" s="16"/>
      <c r="C114" s="50"/>
      <c r="D114" s="1"/>
      <c r="E114" s="108" t="s">
        <v>59</v>
      </c>
      <c r="F114" s="108"/>
      <c r="G114" s="97" t="s">
        <v>60</v>
      </c>
      <c r="H114" s="97"/>
      <c r="I114" s="108" t="s">
        <v>61</v>
      </c>
      <c r="J114" s="108"/>
      <c r="K114" s="97" t="s">
        <v>62</v>
      </c>
      <c r="L114" s="97"/>
      <c r="M114" s="108" t="s">
        <v>63</v>
      </c>
      <c r="N114" s="108"/>
      <c r="O114" s="97" t="s">
        <v>64</v>
      </c>
      <c r="P114" s="97"/>
      <c r="Q114" s="108" t="s">
        <v>65</v>
      </c>
      <c r="R114" s="108"/>
      <c r="S114" s="97" t="s">
        <v>66</v>
      </c>
      <c r="T114" s="97"/>
      <c r="U114" s="108" t="s">
        <v>67</v>
      </c>
      <c r="V114" s="108"/>
      <c r="W114" s="97" t="s">
        <v>50</v>
      </c>
      <c r="X114" s="97"/>
      <c r="Y114" s="108" t="s">
        <v>51</v>
      </c>
      <c r="Z114" s="108"/>
      <c r="AA114" s="97" t="s">
        <v>52</v>
      </c>
      <c r="AB114" s="97"/>
      <c r="AC114" s="108" t="s">
        <v>68</v>
      </c>
      <c r="AD114" s="109"/>
    </row>
    <row r="115" spans="2:32" ht="15.75" x14ac:dyDescent="0.25">
      <c r="C115" s="51" t="s">
        <v>82</v>
      </c>
      <c r="D115" s="4">
        <f t="shared" ref="D115:AB115" si="5">SUM(D116:D120)</f>
        <v>25</v>
      </c>
      <c r="E115" s="75">
        <f t="shared" si="5"/>
        <v>12</v>
      </c>
      <c r="F115" s="76">
        <f t="shared" si="5"/>
        <v>0.48</v>
      </c>
      <c r="G115" s="75">
        <f t="shared" si="5"/>
        <v>23</v>
      </c>
      <c r="H115" s="76">
        <f t="shared" si="5"/>
        <v>0.91999999999999993</v>
      </c>
      <c r="I115" s="75">
        <f t="shared" si="5"/>
        <v>6</v>
      </c>
      <c r="J115" s="76">
        <f t="shared" si="5"/>
        <v>0.24</v>
      </c>
      <c r="K115" s="75">
        <f t="shared" si="5"/>
        <v>6</v>
      </c>
      <c r="L115" s="76">
        <f t="shared" si="5"/>
        <v>0.24</v>
      </c>
      <c r="M115" s="75">
        <f t="shared" si="5"/>
        <v>6</v>
      </c>
      <c r="N115" s="76">
        <f t="shared" si="5"/>
        <v>0.24</v>
      </c>
      <c r="O115" s="75">
        <f t="shared" si="5"/>
        <v>5</v>
      </c>
      <c r="P115" s="76">
        <f t="shared" si="5"/>
        <v>0.2</v>
      </c>
      <c r="Q115" s="75">
        <f t="shared" si="5"/>
        <v>6</v>
      </c>
      <c r="R115" s="76">
        <f t="shared" si="5"/>
        <v>0.24</v>
      </c>
      <c r="S115" s="75">
        <f t="shared" si="5"/>
        <v>6</v>
      </c>
      <c r="T115" s="76">
        <f t="shared" si="5"/>
        <v>0.24</v>
      </c>
      <c r="U115" s="75">
        <f t="shared" si="5"/>
        <v>11</v>
      </c>
      <c r="V115" s="76">
        <f t="shared" si="5"/>
        <v>0.44</v>
      </c>
      <c r="W115" s="75">
        <f t="shared" si="5"/>
        <v>17</v>
      </c>
      <c r="X115" s="76">
        <f t="shared" si="5"/>
        <v>0.74315789473684202</v>
      </c>
      <c r="Y115" s="75">
        <f t="shared" si="5"/>
        <v>6</v>
      </c>
      <c r="Z115" s="76">
        <f t="shared" si="5"/>
        <v>0.24</v>
      </c>
      <c r="AA115" s="75">
        <f t="shared" si="5"/>
        <v>0</v>
      </c>
      <c r="AB115" s="76">
        <f t="shared" si="5"/>
        <v>0</v>
      </c>
      <c r="AC115" s="53">
        <f>+SUM(E115+G115+I115+K115+M115+O115+Q115+S115+U115+W115+Y115+AA115)</f>
        <v>104</v>
      </c>
      <c r="AD115" s="54">
        <f>+SUM(F115+H115+J115+L115+N115+P115+R115+T115+V115+X115+Z115+AB115)</f>
        <v>4.2231578947368424</v>
      </c>
    </row>
    <row r="116" spans="2:32" ht="15.75" x14ac:dyDescent="0.25">
      <c r="B116" s="16"/>
      <c r="C116" s="55" t="str">
        <f t="shared" ref="C116:D120" si="6">+C72</f>
        <v xml:space="preserve">Dajabón </v>
      </c>
      <c r="D116" s="12">
        <f t="shared" si="6"/>
        <v>5</v>
      </c>
      <c r="E116" s="56">
        <f t="shared" ref="E116:AB116" si="7">+E12+E18+E24+E30+E36+E42+E48+E54+E60+E66+E72</f>
        <v>0</v>
      </c>
      <c r="F116" s="57">
        <f t="shared" si="7"/>
        <v>0</v>
      </c>
      <c r="G116" s="3">
        <f t="shared" si="7"/>
        <v>5</v>
      </c>
      <c r="H116" s="15">
        <f t="shared" si="7"/>
        <v>0.2</v>
      </c>
      <c r="I116" s="56">
        <f t="shared" si="7"/>
        <v>0</v>
      </c>
      <c r="J116" s="57">
        <f t="shared" si="7"/>
        <v>0</v>
      </c>
      <c r="K116" s="3">
        <f t="shared" si="7"/>
        <v>0</v>
      </c>
      <c r="L116" s="15">
        <f t="shared" si="7"/>
        <v>0</v>
      </c>
      <c r="M116" s="56">
        <f t="shared" si="7"/>
        <v>0</v>
      </c>
      <c r="N116" s="57">
        <f t="shared" si="7"/>
        <v>0</v>
      </c>
      <c r="O116" s="3">
        <f t="shared" si="7"/>
        <v>5</v>
      </c>
      <c r="P116" s="15">
        <f t="shared" si="7"/>
        <v>0.2</v>
      </c>
      <c r="Q116" s="56">
        <f t="shared" si="7"/>
        <v>0</v>
      </c>
      <c r="R116" s="57">
        <f t="shared" si="7"/>
        <v>0</v>
      </c>
      <c r="S116" s="3">
        <f t="shared" si="7"/>
        <v>0</v>
      </c>
      <c r="T116" s="15">
        <f t="shared" si="7"/>
        <v>0</v>
      </c>
      <c r="U116" s="56">
        <f t="shared" si="7"/>
        <v>5</v>
      </c>
      <c r="V116" s="57">
        <f t="shared" si="7"/>
        <v>0.2</v>
      </c>
      <c r="W116" s="3">
        <f t="shared" si="7"/>
        <v>5</v>
      </c>
      <c r="X116" s="15">
        <f t="shared" si="7"/>
        <v>0.26315789473684209</v>
      </c>
      <c r="Y116" s="56">
        <f t="shared" si="7"/>
        <v>0</v>
      </c>
      <c r="Z116" s="57">
        <f t="shared" si="7"/>
        <v>0</v>
      </c>
      <c r="AA116" s="3">
        <f t="shared" si="7"/>
        <v>0</v>
      </c>
      <c r="AB116" s="15">
        <f t="shared" si="7"/>
        <v>0</v>
      </c>
      <c r="AC116" s="56">
        <f>+E116+G116+I116+K116+M116+O116+Q116+S116+U116+W116+Y116+AA116</f>
        <v>20</v>
      </c>
      <c r="AD116" s="58">
        <f>+F116+H116+J116+L116+N116+P116+R116+T116+V116+X116+Z116+AB116</f>
        <v>0.86315789473684212</v>
      </c>
      <c r="AF116" s="62">
        <f t="shared" ref="AF116:AF120" si="8">+AC116/$AC$115</f>
        <v>0.19230769230769232</v>
      </c>
    </row>
    <row r="117" spans="2:32" ht="15.75" x14ac:dyDescent="0.25">
      <c r="B117" s="16"/>
      <c r="C117" s="47" t="str">
        <f t="shared" si="6"/>
        <v>Montecristi</v>
      </c>
      <c r="D117" s="12">
        <f t="shared" si="6"/>
        <v>6</v>
      </c>
      <c r="E117" s="56">
        <f t="shared" ref="E117:AB117" si="9">+E13+E19+E25+E31+E37+E43+E49+E55+E61+E67+E73</f>
        <v>0</v>
      </c>
      <c r="F117" s="57">
        <f t="shared" si="9"/>
        <v>0</v>
      </c>
      <c r="G117" s="3">
        <f t="shared" si="9"/>
        <v>6</v>
      </c>
      <c r="H117" s="15">
        <f t="shared" si="9"/>
        <v>0.24</v>
      </c>
      <c r="I117" s="56">
        <f t="shared" si="9"/>
        <v>0</v>
      </c>
      <c r="J117" s="57">
        <f t="shared" si="9"/>
        <v>0</v>
      </c>
      <c r="K117" s="3">
        <f t="shared" si="9"/>
        <v>0</v>
      </c>
      <c r="L117" s="15">
        <f t="shared" si="9"/>
        <v>0</v>
      </c>
      <c r="M117" s="56">
        <f t="shared" si="9"/>
        <v>0</v>
      </c>
      <c r="N117" s="57">
        <f t="shared" si="9"/>
        <v>0</v>
      </c>
      <c r="O117" s="3">
        <f t="shared" si="9"/>
        <v>0</v>
      </c>
      <c r="P117" s="15">
        <f t="shared" si="9"/>
        <v>0</v>
      </c>
      <c r="Q117" s="56">
        <f t="shared" si="9"/>
        <v>6</v>
      </c>
      <c r="R117" s="57">
        <f t="shared" si="9"/>
        <v>0.24</v>
      </c>
      <c r="S117" s="3">
        <f t="shared" si="9"/>
        <v>0</v>
      </c>
      <c r="T117" s="15">
        <f t="shared" si="9"/>
        <v>0</v>
      </c>
      <c r="U117" s="56">
        <f t="shared" si="9"/>
        <v>0</v>
      </c>
      <c r="V117" s="57">
        <f t="shared" si="9"/>
        <v>0</v>
      </c>
      <c r="W117" s="3">
        <f t="shared" si="9"/>
        <v>0</v>
      </c>
      <c r="X117" s="15">
        <f t="shared" si="9"/>
        <v>0</v>
      </c>
      <c r="Y117" s="56">
        <f t="shared" si="9"/>
        <v>0</v>
      </c>
      <c r="Z117" s="57">
        <f t="shared" si="9"/>
        <v>0</v>
      </c>
      <c r="AA117" s="3">
        <f t="shared" si="9"/>
        <v>0</v>
      </c>
      <c r="AB117" s="15">
        <f t="shared" si="9"/>
        <v>0</v>
      </c>
      <c r="AC117" s="56">
        <f t="shared" ref="AC117:AD120" si="10">+E117+G117+I117+K117+M117+O117+Q117+S117+U117+W117+Y117+AA117</f>
        <v>12</v>
      </c>
      <c r="AD117" s="58">
        <f t="shared" si="10"/>
        <v>0.48</v>
      </c>
      <c r="AF117" s="62">
        <f t="shared" si="8"/>
        <v>0.11538461538461539</v>
      </c>
    </row>
    <row r="118" spans="2:32" ht="15.75" x14ac:dyDescent="0.25">
      <c r="B118" s="16"/>
      <c r="C118" s="55" t="str">
        <f t="shared" si="6"/>
        <v>Elías Piña</v>
      </c>
      <c r="D118" s="12">
        <f t="shared" si="6"/>
        <v>6</v>
      </c>
      <c r="E118" s="56">
        <f t="shared" ref="E118:AB118" si="11">+E14+E20+E26+E32+E38+E44+E50+E56+E62+E68+E74</f>
        <v>12</v>
      </c>
      <c r="F118" s="57">
        <f t="shared" si="11"/>
        <v>0.48</v>
      </c>
      <c r="G118" s="3">
        <f t="shared" si="11"/>
        <v>12</v>
      </c>
      <c r="H118" s="15">
        <f t="shared" si="11"/>
        <v>0.48</v>
      </c>
      <c r="I118" s="56">
        <f t="shared" si="11"/>
        <v>6</v>
      </c>
      <c r="J118" s="57">
        <f t="shared" si="11"/>
        <v>0.24</v>
      </c>
      <c r="K118" s="3">
        <f t="shared" si="11"/>
        <v>6</v>
      </c>
      <c r="L118" s="15">
        <f t="shared" si="11"/>
        <v>0.24</v>
      </c>
      <c r="M118" s="56">
        <f t="shared" si="11"/>
        <v>6</v>
      </c>
      <c r="N118" s="57">
        <f t="shared" si="11"/>
        <v>0.24</v>
      </c>
      <c r="O118" s="3">
        <f t="shared" si="11"/>
        <v>0</v>
      </c>
      <c r="P118" s="15">
        <f t="shared" si="11"/>
        <v>0</v>
      </c>
      <c r="Q118" s="56">
        <f t="shared" si="11"/>
        <v>0</v>
      </c>
      <c r="R118" s="57">
        <f t="shared" si="11"/>
        <v>0</v>
      </c>
      <c r="S118" s="3">
        <f t="shared" si="11"/>
        <v>6</v>
      </c>
      <c r="T118" s="15">
        <f t="shared" si="11"/>
        <v>0.24</v>
      </c>
      <c r="U118" s="56">
        <f t="shared" si="11"/>
        <v>6</v>
      </c>
      <c r="V118" s="57">
        <f t="shared" si="11"/>
        <v>0.24</v>
      </c>
      <c r="W118" s="3">
        <f t="shared" si="11"/>
        <v>12</v>
      </c>
      <c r="X118" s="15">
        <f t="shared" si="11"/>
        <v>0.48</v>
      </c>
      <c r="Y118" s="56">
        <f t="shared" si="11"/>
        <v>6</v>
      </c>
      <c r="Z118" s="57">
        <f t="shared" si="11"/>
        <v>0.24</v>
      </c>
      <c r="AA118" s="3">
        <f t="shared" si="11"/>
        <v>0</v>
      </c>
      <c r="AB118" s="15">
        <f t="shared" si="11"/>
        <v>0</v>
      </c>
      <c r="AC118" s="56">
        <f t="shared" si="10"/>
        <v>72</v>
      </c>
      <c r="AD118" s="58">
        <f t="shared" si="10"/>
        <v>2.88</v>
      </c>
      <c r="AF118" s="62">
        <f>+AC118/$AC$115</f>
        <v>0.69230769230769229</v>
      </c>
    </row>
    <row r="119" spans="2:32" ht="15.75" x14ac:dyDescent="0.25">
      <c r="B119" s="1"/>
      <c r="C119" s="47" t="str">
        <f t="shared" si="6"/>
        <v xml:space="preserve">Independencia </v>
      </c>
      <c r="D119" s="12">
        <f t="shared" si="6"/>
        <v>6</v>
      </c>
      <c r="E119" s="56">
        <f t="shared" ref="E119:AB119" si="12">+E15+E21+E27+E33+E39+E45+E51+E57+E63+E69+E75</f>
        <v>0</v>
      </c>
      <c r="F119" s="57">
        <f t="shared" si="12"/>
        <v>0</v>
      </c>
      <c r="G119" s="3">
        <f t="shared" si="12"/>
        <v>0</v>
      </c>
      <c r="H119" s="15">
        <f t="shared" si="12"/>
        <v>0</v>
      </c>
      <c r="I119" s="56">
        <f t="shared" si="12"/>
        <v>0</v>
      </c>
      <c r="J119" s="57">
        <f t="shared" si="12"/>
        <v>0</v>
      </c>
      <c r="K119" s="3">
        <f t="shared" si="12"/>
        <v>0</v>
      </c>
      <c r="L119" s="15">
        <f t="shared" si="12"/>
        <v>0</v>
      </c>
      <c r="M119" s="56">
        <f t="shared" si="12"/>
        <v>0</v>
      </c>
      <c r="N119" s="57">
        <f t="shared" si="12"/>
        <v>0</v>
      </c>
      <c r="O119" s="3">
        <f t="shared" si="12"/>
        <v>0</v>
      </c>
      <c r="P119" s="15">
        <f t="shared" si="12"/>
        <v>0</v>
      </c>
      <c r="Q119" s="56">
        <f t="shared" si="12"/>
        <v>0</v>
      </c>
      <c r="R119" s="57">
        <f t="shared" si="12"/>
        <v>0</v>
      </c>
      <c r="S119" s="3">
        <f t="shared" si="12"/>
        <v>0</v>
      </c>
      <c r="T119" s="15">
        <f t="shared" si="12"/>
        <v>0</v>
      </c>
      <c r="U119" s="56">
        <f t="shared" si="12"/>
        <v>0</v>
      </c>
      <c r="V119" s="57">
        <f t="shared" si="12"/>
        <v>0</v>
      </c>
      <c r="W119" s="3">
        <f t="shared" si="12"/>
        <v>0</v>
      </c>
      <c r="X119" s="15">
        <f t="shared" si="12"/>
        <v>0</v>
      </c>
      <c r="Y119" s="56">
        <f t="shared" si="12"/>
        <v>0</v>
      </c>
      <c r="Z119" s="57">
        <f t="shared" si="12"/>
        <v>0</v>
      </c>
      <c r="AA119" s="3">
        <f t="shared" si="12"/>
        <v>0</v>
      </c>
      <c r="AB119" s="15">
        <f t="shared" si="12"/>
        <v>0</v>
      </c>
      <c r="AC119" s="56">
        <f t="shared" si="10"/>
        <v>0</v>
      </c>
      <c r="AD119" s="58">
        <f t="shared" si="10"/>
        <v>0</v>
      </c>
      <c r="AF119" s="62">
        <f t="shared" si="8"/>
        <v>0</v>
      </c>
    </row>
    <row r="120" spans="2:32" ht="15.75" x14ac:dyDescent="0.25">
      <c r="B120" s="1"/>
      <c r="C120" s="47" t="str">
        <f t="shared" si="6"/>
        <v xml:space="preserve">Pedernales </v>
      </c>
      <c r="D120" s="12">
        <f t="shared" si="6"/>
        <v>2</v>
      </c>
      <c r="E120" s="56">
        <f t="shared" ref="E120:AB120" si="13">+E16+E22+E28+E34+E40+E46+E52+E58+E64+E70+E76</f>
        <v>0</v>
      </c>
      <c r="F120" s="57">
        <f t="shared" si="13"/>
        <v>0</v>
      </c>
      <c r="G120" s="3">
        <f t="shared" si="13"/>
        <v>0</v>
      </c>
      <c r="H120" s="15">
        <f t="shared" si="13"/>
        <v>0</v>
      </c>
      <c r="I120" s="56">
        <f t="shared" si="13"/>
        <v>0</v>
      </c>
      <c r="J120" s="57">
        <f t="shared" si="13"/>
        <v>0</v>
      </c>
      <c r="K120" s="3">
        <f t="shared" si="13"/>
        <v>0</v>
      </c>
      <c r="L120" s="15">
        <f t="shared" si="13"/>
        <v>0</v>
      </c>
      <c r="M120" s="56">
        <f t="shared" si="13"/>
        <v>0</v>
      </c>
      <c r="N120" s="57">
        <f t="shared" si="13"/>
        <v>0</v>
      </c>
      <c r="O120" s="3">
        <f t="shared" si="13"/>
        <v>0</v>
      </c>
      <c r="P120" s="15">
        <f t="shared" si="13"/>
        <v>0</v>
      </c>
      <c r="Q120" s="56">
        <f t="shared" si="13"/>
        <v>0</v>
      </c>
      <c r="R120" s="57">
        <f t="shared" si="13"/>
        <v>0</v>
      </c>
      <c r="S120" s="3">
        <f t="shared" si="13"/>
        <v>0</v>
      </c>
      <c r="T120" s="15">
        <f t="shared" si="13"/>
        <v>0</v>
      </c>
      <c r="U120" s="56">
        <f t="shared" si="13"/>
        <v>0</v>
      </c>
      <c r="V120" s="57">
        <f t="shared" si="13"/>
        <v>0</v>
      </c>
      <c r="W120" s="3">
        <f t="shared" si="13"/>
        <v>0</v>
      </c>
      <c r="X120" s="15">
        <f t="shared" si="13"/>
        <v>0</v>
      </c>
      <c r="Y120" s="56">
        <f t="shared" si="13"/>
        <v>0</v>
      </c>
      <c r="Z120" s="57">
        <f t="shared" si="13"/>
        <v>0</v>
      </c>
      <c r="AA120" s="3">
        <f t="shared" si="13"/>
        <v>0</v>
      </c>
      <c r="AB120" s="15">
        <f t="shared" si="13"/>
        <v>0</v>
      </c>
      <c r="AC120" s="56">
        <f t="shared" si="10"/>
        <v>0</v>
      </c>
      <c r="AD120" s="58">
        <f t="shared" si="10"/>
        <v>0</v>
      </c>
      <c r="AF120" s="62">
        <f t="shared" si="8"/>
        <v>0</v>
      </c>
    </row>
    <row r="121" spans="2:32" x14ac:dyDescent="0.25">
      <c r="C121" s="59"/>
      <c r="AD121" s="49"/>
    </row>
    <row r="122" spans="2:32" x14ac:dyDescent="0.25">
      <c r="C122" s="59"/>
      <c r="O122" s="4" t="s">
        <v>4</v>
      </c>
      <c r="P122" s="4" t="s">
        <v>42</v>
      </c>
      <c r="Q122" s="4" t="s">
        <v>43</v>
      </c>
      <c r="R122" s="4" t="s">
        <v>44</v>
      </c>
      <c r="S122" s="4" t="s">
        <v>45</v>
      </c>
      <c r="T122" s="4" t="s">
        <v>46</v>
      </c>
      <c r="U122" s="4" t="s">
        <v>47</v>
      </c>
      <c r="V122" s="4" t="s">
        <v>48</v>
      </c>
      <c r="W122" s="4" t="s">
        <v>67</v>
      </c>
      <c r="X122" s="4" t="s">
        <v>50</v>
      </c>
      <c r="Y122" s="4" t="s">
        <v>51</v>
      </c>
      <c r="Z122" s="4" t="s">
        <v>52</v>
      </c>
      <c r="AA122" s="4" t="s">
        <v>69</v>
      </c>
      <c r="AD122" s="49"/>
    </row>
    <row r="123" spans="2:32" x14ac:dyDescent="0.25">
      <c r="C123" s="59"/>
      <c r="N123" s="4" t="s">
        <v>70</v>
      </c>
      <c r="O123" s="60">
        <f>+E115</f>
        <v>12</v>
      </c>
      <c r="P123" s="60">
        <f>+G115</f>
        <v>23</v>
      </c>
      <c r="Q123" s="60">
        <f>+I115</f>
        <v>6</v>
      </c>
      <c r="R123" s="60">
        <f>+K115</f>
        <v>6</v>
      </c>
      <c r="S123" s="60">
        <f>+M115</f>
        <v>6</v>
      </c>
      <c r="T123" s="60">
        <f>+O115</f>
        <v>5</v>
      </c>
      <c r="U123" s="60">
        <f>+Q115</f>
        <v>6</v>
      </c>
      <c r="V123" s="60">
        <f>+S115</f>
        <v>6</v>
      </c>
      <c r="W123" s="60">
        <f>+U115</f>
        <v>11</v>
      </c>
      <c r="X123" s="4">
        <f>+W115</f>
        <v>17</v>
      </c>
      <c r="Y123" s="4">
        <f>+Y115</f>
        <v>6</v>
      </c>
      <c r="Z123" s="4">
        <f>+AA115</f>
        <v>0</v>
      </c>
      <c r="AA123" s="4">
        <f>SUM(O123:Z123)</f>
        <v>104</v>
      </c>
      <c r="AB123" s="11" t="s">
        <v>71</v>
      </c>
      <c r="AD123" s="49"/>
    </row>
    <row r="124" spans="2:32" x14ac:dyDescent="0.25">
      <c r="C124" s="59"/>
      <c r="N124" s="4" t="s">
        <v>5</v>
      </c>
      <c r="O124" s="61">
        <f>+F115</f>
        <v>0.48</v>
      </c>
      <c r="P124" s="61">
        <f>+H115</f>
        <v>0.91999999999999993</v>
      </c>
      <c r="Q124" s="61">
        <f>+J115</f>
        <v>0.24</v>
      </c>
      <c r="R124" s="61">
        <f>+L115</f>
        <v>0.24</v>
      </c>
      <c r="S124" s="61">
        <f>+N115</f>
        <v>0.24</v>
      </c>
      <c r="T124" s="61">
        <f>+P115</f>
        <v>0.2</v>
      </c>
      <c r="U124" s="61">
        <f>+R115</f>
        <v>0.24</v>
      </c>
      <c r="V124" s="61">
        <f>+T115</f>
        <v>0.24</v>
      </c>
      <c r="W124" s="61">
        <f>+V115</f>
        <v>0.44</v>
      </c>
      <c r="X124" s="52">
        <f>+X115</f>
        <v>0.74315789473684202</v>
      </c>
      <c r="Y124" s="52">
        <f>+Z115</f>
        <v>0.24</v>
      </c>
      <c r="Z124" s="52">
        <f>+AB115</f>
        <v>0</v>
      </c>
      <c r="AA124" s="52">
        <f>+AD115/12</f>
        <v>0.35192982456140354</v>
      </c>
      <c r="AB124" s="11" t="s">
        <v>72</v>
      </c>
      <c r="AD124" s="49"/>
    </row>
    <row r="125" spans="2:32" x14ac:dyDescent="0.25">
      <c r="C125" s="59"/>
      <c r="AD125" s="49"/>
    </row>
    <row r="126" spans="2:32" x14ac:dyDescent="0.25">
      <c r="C126" s="59"/>
      <c r="AD126" s="49"/>
    </row>
    <row r="127" spans="2:32" x14ac:dyDescent="0.25">
      <c r="C127" s="59"/>
      <c r="AD127" s="49"/>
    </row>
    <row r="128" spans="2:32" x14ac:dyDescent="0.25">
      <c r="C128" s="59"/>
      <c r="AD128" s="49"/>
    </row>
    <row r="129" spans="3:30" x14ac:dyDescent="0.25">
      <c r="C129" s="59"/>
      <c r="AD129" s="49"/>
    </row>
    <row r="130" spans="3:30" x14ac:dyDescent="0.25">
      <c r="C130" s="59"/>
      <c r="AD130" s="49"/>
    </row>
    <row r="131" spans="3:30" x14ac:dyDescent="0.25">
      <c r="C131" s="59"/>
      <c r="AD131" s="49"/>
    </row>
    <row r="132" spans="3:30" x14ac:dyDescent="0.25">
      <c r="C132" s="59"/>
      <c r="AD132" s="49"/>
    </row>
    <row r="133" spans="3:30" x14ac:dyDescent="0.25">
      <c r="C133" s="59"/>
      <c r="AD133" s="49"/>
    </row>
    <row r="134" spans="3:30" x14ac:dyDescent="0.25">
      <c r="C134" s="59"/>
      <c r="AD134" s="49"/>
    </row>
    <row r="135" spans="3:30" x14ac:dyDescent="0.25">
      <c r="C135" s="59"/>
      <c r="AD135" s="49"/>
    </row>
    <row r="136" spans="3:30" x14ac:dyDescent="0.25">
      <c r="C136" s="59"/>
      <c r="AD136" s="49"/>
    </row>
    <row r="137" spans="3:30" x14ac:dyDescent="0.25">
      <c r="C137" s="59"/>
      <c r="AD137" s="49"/>
    </row>
    <row r="138" spans="3:30" x14ac:dyDescent="0.25">
      <c r="C138" s="59"/>
      <c r="AD138" s="49"/>
    </row>
    <row r="139" spans="3:30" x14ac:dyDescent="0.25">
      <c r="C139" s="59"/>
      <c r="M139" s="110" t="s">
        <v>73</v>
      </c>
      <c r="N139" s="110"/>
      <c r="O139" s="110"/>
      <c r="P139" s="110"/>
      <c r="Q139" s="110"/>
      <c r="R139" s="110"/>
      <c r="S139" s="110"/>
      <c r="T139" s="63"/>
      <c r="U139" s="111" t="s">
        <v>73</v>
      </c>
      <c r="V139" s="111"/>
      <c r="W139" s="111"/>
      <c r="X139" s="111"/>
      <c r="Y139" s="111"/>
      <c r="Z139" s="111"/>
      <c r="AA139" s="111"/>
      <c r="AD139" s="49"/>
    </row>
    <row r="140" spans="3:30" x14ac:dyDescent="0.25">
      <c r="C140" s="59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D140" s="49"/>
    </row>
    <row r="141" spans="3:30" x14ac:dyDescent="0.25">
      <c r="C141" s="59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D141" s="49"/>
    </row>
    <row r="142" spans="3:30" x14ac:dyDescent="0.25">
      <c r="C142" s="59"/>
      <c r="M142" s="81" t="s">
        <v>74</v>
      </c>
      <c r="N142" s="81"/>
      <c r="O142" s="81"/>
      <c r="P142" s="81"/>
      <c r="Q142" s="81"/>
      <c r="R142" s="81"/>
      <c r="S142" s="81"/>
      <c r="T142" s="63"/>
      <c r="U142" s="81" t="s">
        <v>75</v>
      </c>
      <c r="V142" s="81"/>
      <c r="W142" s="81"/>
      <c r="X142" s="81"/>
      <c r="Y142" s="81"/>
      <c r="Z142" s="81"/>
      <c r="AA142" s="81"/>
      <c r="AD142" s="49"/>
    </row>
    <row r="143" spans="3:30" x14ac:dyDescent="0.25">
      <c r="C143" s="59"/>
      <c r="M143" s="81" t="s">
        <v>76</v>
      </c>
      <c r="N143" s="81"/>
      <c r="O143" s="81"/>
      <c r="P143" s="81"/>
      <c r="Q143" s="81"/>
      <c r="R143" s="81"/>
      <c r="S143" s="81"/>
      <c r="T143" s="63"/>
      <c r="U143" s="81" t="s">
        <v>77</v>
      </c>
      <c r="V143" s="81"/>
      <c r="W143" s="81"/>
      <c r="X143" s="81"/>
      <c r="Y143" s="81"/>
      <c r="Z143" s="81"/>
      <c r="AA143" s="81"/>
      <c r="AD143" s="49"/>
    </row>
    <row r="144" spans="3:30" x14ac:dyDescent="0.25">
      <c r="C144" s="59"/>
      <c r="AD144" s="49"/>
    </row>
    <row r="145" spans="3:30" x14ac:dyDescent="0.25">
      <c r="C145" s="59"/>
      <c r="AD145" s="49"/>
    </row>
    <row r="146" spans="3:30" x14ac:dyDescent="0.25">
      <c r="C146" s="59"/>
      <c r="AD146" s="49"/>
    </row>
    <row r="147" spans="3:30" ht="15.75" thickBot="1" x14ac:dyDescent="0.3">
      <c r="C147" s="64"/>
      <c r="D147" s="65"/>
      <c r="E147" s="65"/>
      <c r="F147" s="65"/>
      <c r="G147" s="42"/>
      <c r="H147" s="42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6"/>
      <c r="AC147" s="65"/>
      <c r="AD147" s="67"/>
    </row>
    <row r="151" spans="3:30" ht="21" x14ac:dyDescent="0.25">
      <c r="C151" s="68" t="s">
        <v>78</v>
      </c>
    </row>
  </sheetData>
  <mergeCells count="61">
    <mergeCell ref="AC114:AD114"/>
    <mergeCell ref="M139:S139"/>
    <mergeCell ref="U139:AA139"/>
    <mergeCell ref="M142:S142"/>
    <mergeCell ref="U142:AA142"/>
    <mergeCell ref="Q114:R114"/>
    <mergeCell ref="S114:T114"/>
    <mergeCell ref="U114:V114"/>
    <mergeCell ref="W114:X114"/>
    <mergeCell ref="Y114:Z114"/>
    <mergeCell ref="AA114:AB114"/>
    <mergeCell ref="O114:P114"/>
    <mergeCell ref="E114:F114"/>
    <mergeCell ref="G114:H114"/>
    <mergeCell ref="I114:J114"/>
    <mergeCell ref="K114:L114"/>
    <mergeCell ref="M114:N114"/>
    <mergeCell ref="C113:AD113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2:AC112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M143:S143"/>
    <mergeCell ref="U143:AA143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</mergeCells>
  <conditionalFormatting sqref="F116:F120 H116:H120 J116:J120 N116:N120 R116:R120 V116:V120 Z116:Z120 AD116:AD120 L116:L120 P116:P120 T116:T120 X116:X120 AB116:AB120">
    <cfRule type="cellIs" dxfId="2" priority="10" operator="greaterThan">
      <formula>0.02</formula>
    </cfRule>
    <cfRule type="cellIs" dxfId="1" priority="11" operator="greaterThan">
      <formula>0.0099</formula>
    </cfRule>
    <cfRule type="cellIs" dxfId="0" priority="12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2022-12-08T16:36:04Z</cp:lastPrinted>
  <dcterms:created xsi:type="dcterms:W3CDTF">2022-02-07T17:23:20Z</dcterms:created>
  <dcterms:modified xsi:type="dcterms:W3CDTF">2022-12-08T16:36:12Z</dcterms:modified>
</cp:coreProperties>
</file>