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FIN'!$1:$12</definedName>
  </definedNames>
  <calcPr fullCalcOnLoad="1"/>
</workbook>
</file>

<file path=xl/sharedStrings.xml><?xml version="1.0" encoding="utf-8"?>
<sst xmlns="http://schemas.openxmlformats.org/spreadsheetml/2006/main" count="101" uniqueCount="101">
  <si>
    <t>MINISTERIO DE RELACIONES EXTERIORES</t>
  </si>
  <si>
    <t>CONSEJO NACIONAL DE FRONTERAS</t>
  </si>
  <si>
    <t xml:space="preserve">Ejecución de Gastos y Aplicaciones Financieras 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</si>
  <si>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</si>
  <si>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</si>
  <si>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</si>
  <si>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</si>
  <si>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</si>
  <si>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</si>
  <si>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</si>
  <si>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</si>
  <si>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</si>
  <si>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</si>
  <si>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</si>
  <si>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</si>
  <si>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</si>
  <si>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</si>
  <si>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</si>
  <si>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</si>
  <si>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</si>
  <si>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</si>
  <si>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</si>
  <si>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</si>
  <si>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</si>
  <si>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</si>
  <si>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</si>
  <si>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</si>
  <si>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</si>
  <si>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</si>
  <si>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</si>
  <si>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</si>
  <si>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</si>
  <si>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</si>
  <si>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</si>
  <si>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</si>
  <si>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</si>
  <si>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</si>
  <si>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</si>
  <si>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</si>
  <si>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</si>
  <si>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</si>
  <si>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</si>
  <si>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</si>
  <si>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PRESUPUESTADO REFORMADO</t>
  </si>
  <si>
    <t>PRESUPUESTO EJECUTADO</t>
  </si>
  <si>
    <t>% DE EJECUCION</t>
  </si>
  <si>
    <t>VARIACION</t>
  </si>
  <si>
    <t>Santo Domingo, D.N.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</si>
  <si>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</si>
  <si>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</si>
  <si>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</si>
  <si>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</si>
  <si>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</si>
  <si>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</si>
  <si>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</si>
  <si>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</si>
  <si>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</si>
  <si>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</si>
  <si>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</si>
  <si>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</si>
  <si>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</si>
  <si>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</si>
  <si>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</si>
  <si>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</si>
  <si>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</si>
  <si>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</si>
  <si>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</si>
  <si>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</si>
  <si>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</si>
  <si>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</si>
  <si>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</si>
  <si>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</si>
  <si>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</si>
  <si>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</si>
  <si>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</si>
  <si>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</si>
  <si>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</si>
  <si>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</si>
  <si>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</si>
  <si>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</si>
  <si>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</si>
  <si>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</si>
  <si>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</si>
  <si>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</si>
  <si>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</si>
  <si>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</si>
  <si>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</si>
  <si>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</si>
  <si>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</si>
  <si>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</si>
  <si>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</si>
  <si>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</si>
  <si>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</si>
  <si>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</si>
  <si>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</si>
  <si>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</si>
  <si>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</si>
  <si>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</si>
  <si>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</si>
  <si>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5  de Mayo, 2022</t>
  </si>
  <si>
    <t>Correspondiente al  Periodo del 1 de  Enero  al  30  de Abril, año 2022</t>
  </si>
</sst>
</file>

<file path=xl/styles.xml><?xml version="1.0" encoding="utf-8"?>
<styleSheet xmlns="http://schemas.openxmlformats.org/spreadsheetml/2006/main">
  <numFmts count="7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left" vertical="center" wrapText="1"/>
    </xf>
    <xf numFmtId="43" fontId="40" fillId="35" borderId="13" xfId="0" applyNumberFormat="1" applyFont="1" applyFill="1" applyBorder="1" applyAlignment="1">
      <alignment/>
    </xf>
    <xf numFmtId="0" fontId="40" fillId="36" borderId="12" xfId="0" applyFont="1" applyFill="1" applyBorder="1" applyAlignment="1">
      <alignment horizontal="left" vertical="center" wrapText="1"/>
    </xf>
    <xf numFmtId="4" fontId="40" fillId="35" borderId="14" xfId="0" applyNumberFormat="1" applyFont="1" applyFill="1" applyBorder="1" applyAlignment="1">
      <alignment/>
    </xf>
    <xf numFmtId="4" fontId="41" fillId="0" borderId="15" xfId="47" applyNumberFormat="1" applyFont="1" applyBorder="1" applyAlignment="1">
      <alignment vertical="center" wrapText="1"/>
    </xf>
    <xf numFmtId="4" fontId="41" fillId="0" borderId="15" xfId="47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35" borderId="14" xfId="47" applyNumberFormat="1" applyFont="1" applyFill="1" applyBorder="1" applyAlignment="1">
      <alignment/>
    </xf>
    <xf numFmtId="4" fontId="0" fillId="0" borderId="15" xfId="47" applyNumberFormat="1" applyFont="1" applyBorder="1" applyAlignment="1">
      <alignment/>
    </xf>
    <xf numFmtId="4" fontId="40" fillId="0" borderId="15" xfId="47" applyNumberFormat="1" applyFont="1" applyBorder="1" applyAlignment="1">
      <alignment/>
    </xf>
    <xf numFmtId="4" fontId="40" fillId="36" borderId="14" xfId="47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/>
    </xf>
    <xf numFmtId="4" fontId="40" fillId="34" borderId="14" xfId="47" applyNumberFormat="1" applyFont="1" applyFill="1" applyBorder="1" applyAlignment="1">
      <alignment horizontal="center" vertical="center" wrapText="1"/>
    </xf>
    <xf numFmtId="4" fontId="0" fillId="0" borderId="10" xfId="47" applyNumberFormat="1" applyFont="1" applyBorder="1" applyAlignment="1">
      <alignment/>
    </xf>
    <xf numFmtId="4" fontId="40" fillId="0" borderId="10" xfId="47" applyNumberFormat="1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 indent="2"/>
    </xf>
    <xf numFmtId="0" fontId="41" fillId="0" borderId="17" xfId="0" applyFont="1" applyBorder="1" applyAlignment="1">
      <alignment horizontal="left" vertical="center" wrapText="1" indent="2"/>
    </xf>
    <xf numFmtId="4" fontId="41" fillId="0" borderId="0" xfId="47" applyNumberFormat="1" applyFont="1" applyBorder="1" applyAlignment="1">
      <alignment/>
    </xf>
    <xf numFmtId="4" fontId="41" fillId="0" borderId="11" xfId="47" applyNumberFormat="1" applyFont="1" applyBorder="1" applyAlignment="1">
      <alignment/>
    </xf>
    <xf numFmtId="4" fontId="41" fillId="0" borderId="16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0" fillId="35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0" fillId="36" borderId="13" xfId="47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0" fontId="40" fillId="35" borderId="13" xfId="5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40" fillId="35" borderId="13" xfId="0" applyNumberFormat="1" applyFont="1" applyFill="1" applyBorder="1" applyAlignment="1">
      <alignment/>
    </xf>
    <xf numFmtId="10" fontId="41" fillId="0" borderId="10" xfId="47" applyNumberFormat="1" applyFont="1" applyBorder="1" applyAlignment="1">
      <alignment vertical="center" wrapText="1"/>
    </xf>
    <xf numFmtId="10" fontId="41" fillId="0" borderId="16" xfId="47" applyNumberFormat="1" applyFont="1" applyBorder="1" applyAlignment="1">
      <alignment vertical="center" wrapText="1"/>
    </xf>
    <xf numFmtId="10" fontId="41" fillId="0" borderId="15" xfId="47" applyNumberFormat="1" applyFont="1" applyBorder="1" applyAlignment="1">
      <alignment vertical="center" wrapText="1"/>
    </xf>
    <xf numFmtId="10" fontId="41" fillId="0" borderId="17" xfId="47" applyNumberFormat="1" applyFont="1" applyBorder="1" applyAlignment="1">
      <alignment vertical="center" wrapText="1"/>
    </xf>
    <xf numFmtId="10" fontId="41" fillId="35" borderId="13" xfId="47" applyNumberFormat="1" applyFont="1" applyFill="1" applyBorder="1" applyAlignment="1">
      <alignment vertical="center" wrapText="1"/>
    </xf>
    <xf numFmtId="10" fontId="40" fillId="36" borderId="13" xfId="47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/>
    </xf>
    <xf numFmtId="43" fontId="0" fillId="0" borderId="0" xfId="47" applyFont="1" applyAlignment="1">
      <alignment/>
    </xf>
    <xf numFmtId="4" fontId="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left" vertical="center" wrapText="1" indent="2"/>
    </xf>
    <xf numFmtId="4" fontId="41" fillId="0" borderId="17" xfId="47" applyNumberFormat="1" applyFont="1" applyBorder="1" applyAlignment="1">
      <alignment vertical="center" wrapText="1"/>
    </xf>
    <xf numFmtId="10" fontId="41" fillId="0" borderId="19" xfId="47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3638550</xdr:colOff>
      <xdr:row>0</xdr:row>
      <xdr:rowOff>57150</xdr:rowOff>
    </xdr:from>
    <xdr:to>
      <xdr:col>1</xdr:col>
      <xdr:colOff>695325</xdr:colOff>
      <xdr:row>5</xdr:row>
      <xdr:rowOff>133350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38550" y="57150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504825</xdr:colOff>
      <xdr:row>7</xdr:row>
      <xdr:rowOff>180975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53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11"/>
  <sheetViews>
    <sheetView showGridLines="0" tabSelected="1" view="pageLayout" workbookViewId="0" topLeftCell="A1">
      <selection activeCell="C12" sqref="C12"/>
    </sheetView>
  </sheetViews>
  <sheetFormatPr defaultColWidth="11.421875" defaultRowHeight="12.75"/>
  <cols>
    <col min="1" max="1" width="55.421875" style="1" customWidth="1"/>
    <col min="2" max="2" width="20.421875" style="1" customWidth="1"/>
    <col min="3" max="3" width="17.00390625" style="1" customWidth="1"/>
    <col min="4" max="4" width="11.7109375" style="1" customWidth="1"/>
    <col min="5" max="5" width="14.7109375" style="1" customWidth="1"/>
    <col min="6" max="16384" width="11.421875" style="1" customWidth="1"/>
  </cols>
  <sheetData>
    <row r="5" ht="3.75" customHeight="1"/>
    <row r="6" spans="1:5" ht="12.75">
      <c r="A6" s="66"/>
      <c r="B6" s="66"/>
      <c r="C6" s="66"/>
      <c r="D6" s="66"/>
      <c r="E6" s="66"/>
    </row>
    <row r="7" spans="1:5" ht="12.75">
      <c r="A7" s="66" t="s">
        <v>0</v>
      </c>
      <c r="B7" s="66"/>
      <c r="C7" s="66"/>
      <c r="D7" s="66"/>
      <c r="E7" s="66"/>
    </row>
    <row r="8" spans="1:5" ht="21">
      <c r="A8" s="69" t="s">
        <v>1</v>
      </c>
      <c r="B8" s="69"/>
      <c r="C8" s="69"/>
      <c r="D8" s="69"/>
      <c r="E8" s="69"/>
    </row>
    <row r="9" spans="1:5" ht="12.75">
      <c r="A9" s="66" t="s">
        <v>2</v>
      </c>
      <c r="B9" s="66"/>
      <c r="C9" s="66"/>
      <c r="D9" s="66"/>
      <c r="E9" s="66"/>
    </row>
    <row r="10" spans="1:5" ht="12.75">
      <c r="A10" s="66" t="s">
        <v>100</v>
      </c>
      <c r="B10" s="66"/>
      <c r="C10" s="66"/>
      <c r="D10" s="66"/>
      <c r="E10" s="66"/>
    </row>
    <row r="11" spans="1:5" ht="13.5" thickBot="1">
      <c r="A11" s="70" t="s">
        <v>41</v>
      </c>
      <c r="B11" s="70"/>
      <c r="C11" s="70"/>
      <c r="D11" s="70"/>
      <c r="E11" s="70"/>
    </row>
    <row r="12" spans="1:5" ht="28.5" customHeight="1" thickBot="1">
      <c r="A12" s="14" t="s">
        <v>42</v>
      </c>
      <c r="B12" s="17" t="s">
        <v>43</v>
      </c>
      <c r="C12" s="17" t="s">
        <v>44</v>
      </c>
      <c r="D12" s="15" t="s">
        <v>45</v>
      </c>
      <c r="E12" s="15" t="s">
        <v>46</v>
      </c>
    </row>
    <row r="13" spans="1:5" ht="13.5" thickBot="1">
      <c r="A13" s="11" t="s">
        <v>3</v>
      </c>
      <c r="B13" s="18"/>
      <c r="C13" s="18"/>
      <c r="D13" s="8"/>
      <c r="E13" s="8"/>
    </row>
    <row r="14" spans="1:5" ht="13.5" thickBot="1">
      <c r="A14" s="22" t="s">
        <v>4</v>
      </c>
      <c r="B14" s="25">
        <f>SUM(B15:B19)</f>
        <v>35922490</v>
      </c>
      <c r="C14" s="25">
        <f>SUM(C15:C19)</f>
        <v>11355664.22</v>
      </c>
      <c r="D14" s="52">
        <f>+C14/B14</f>
        <v>0.31611573195510667</v>
      </c>
      <c r="E14" s="23">
        <f>+B14-C14</f>
        <v>24566825.78</v>
      </c>
    </row>
    <row r="15" spans="1:5" ht="18" customHeight="1">
      <c r="A15" s="9" t="s">
        <v>5</v>
      </c>
      <c r="B15" s="26">
        <f>26672100</f>
        <v>26672100</v>
      </c>
      <c r="C15" s="26">
        <f>8756200</f>
        <v>8756200</v>
      </c>
      <c r="D15" s="53"/>
      <c r="E15" s="8"/>
    </row>
    <row r="16" spans="1:5" ht="12.75">
      <c r="A16" s="9" t="s">
        <v>6</v>
      </c>
      <c r="B16" s="26">
        <v>5756700</v>
      </c>
      <c r="C16" s="26">
        <v>1308000</v>
      </c>
      <c r="D16" s="53"/>
      <c r="E16" s="8"/>
    </row>
    <row r="17" spans="1:5" ht="12.75">
      <c r="A17" s="9" t="s">
        <v>60</v>
      </c>
      <c r="B17" s="26">
        <v>0</v>
      </c>
      <c r="C17" s="26">
        <v>0</v>
      </c>
      <c r="D17" s="53"/>
      <c r="E17" s="8"/>
    </row>
    <row r="18" spans="1:5" ht="12.75">
      <c r="A18" s="9" t="s">
        <v>61</v>
      </c>
      <c r="B18" s="26">
        <v>0</v>
      </c>
      <c r="C18" s="26">
        <v>0</v>
      </c>
      <c r="D18" s="53"/>
      <c r="E18" s="8"/>
    </row>
    <row r="19" spans="1:5" ht="13.5" thickBot="1">
      <c r="A19" s="9" t="s">
        <v>7</v>
      </c>
      <c r="B19" s="27">
        <v>3493690</v>
      </c>
      <c r="C19" s="26">
        <v>1291464.22</v>
      </c>
      <c r="D19" s="53"/>
      <c r="E19" s="8"/>
    </row>
    <row r="20" spans="1:5" ht="13.5" thickBot="1">
      <c r="A20" s="22" t="s">
        <v>8</v>
      </c>
      <c r="B20" s="25">
        <f>SUM(B21:B29)</f>
        <v>3825077</v>
      </c>
      <c r="C20" s="25">
        <f>SUM(C21:C29)</f>
        <v>1273950.6900000002</v>
      </c>
      <c r="D20" s="52">
        <f>+C20/B20</f>
        <v>0.3330522993393336</v>
      </c>
      <c r="E20" s="23">
        <f>+B20-C20</f>
        <v>2551126.3099999996</v>
      </c>
    </row>
    <row r="21" spans="1:5" ht="12.75">
      <c r="A21" s="9" t="s">
        <v>9</v>
      </c>
      <c r="B21" s="26">
        <v>1356000</v>
      </c>
      <c r="C21" s="26">
        <v>373549.48</v>
      </c>
      <c r="D21" s="53"/>
      <c r="E21" s="8"/>
    </row>
    <row r="22" spans="1:5" ht="12.75">
      <c r="A22" s="9" t="s">
        <v>10</v>
      </c>
      <c r="B22" s="26">
        <v>30000</v>
      </c>
      <c r="C22" s="26">
        <v>0</v>
      </c>
      <c r="D22" s="53"/>
      <c r="E22" s="8"/>
    </row>
    <row r="23" spans="1:5" ht="15.75" customHeight="1">
      <c r="A23" s="9" t="s">
        <v>11</v>
      </c>
      <c r="B23" s="26">
        <v>1800000</v>
      </c>
      <c r="C23" s="26">
        <v>744950</v>
      </c>
      <c r="D23" s="53"/>
      <c r="E23" s="8"/>
    </row>
    <row r="24" spans="1:5" ht="12.75">
      <c r="A24" s="9" t="s">
        <v>12</v>
      </c>
      <c r="B24" s="26">
        <v>200000</v>
      </c>
      <c r="C24" s="26">
        <v>0</v>
      </c>
      <c r="D24" s="53"/>
      <c r="E24" s="8"/>
    </row>
    <row r="25" spans="1:5" ht="18" customHeight="1">
      <c r="A25" s="9" t="s">
        <v>13</v>
      </c>
      <c r="B25" s="26">
        <v>0</v>
      </c>
      <c r="C25" s="26">
        <v>76761.35</v>
      </c>
      <c r="D25" s="53"/>
      <c r="E25" s="8"/>
    </row>
    <row r="26" spans="1:5" ht="12.75">
      <c r="A26" s="9" t="s">
        <v>14</v>
      </c>
      <c r="B26" s="26">
        <v>120000</v>
      </c>
      <c r="C26" s="26">
        <v>0</v>
      </c>
      <c r="D26" s="53"/>
      <c r="E26" s="8"/>
    </row>
    <row r="27" spans="1:5" ht="24.75" customHeight="1">
      <c r="A27" s="9" t="s">
        <v>15</v>
      </c>
      <c r="B27" s="26">
        <v>204250</v>
      </c>
      <c r="C27" s="26">
        <v>45649.86</v>
      </c>
      <c r="D27" s="53"/>
      <c r="E27" s="8"/>
    </row>
    <row r="28" spans="1:5" ht="25.5">
      <c r="A28" s="9" t="s">
        <v>16</v>
      </c>
      <c r="B28" s="26">
        <v>14827</v>
      </c>
      <c r="C28" s="26">
        <v>0</v>
      </c>
      <c r="D28" s="53"/>
      <c r="E28" s="8"/>
    </row>
    <row r="29" spans="1:5" ht="13.5" thickBot="1">
      <c r="A29" s="9" t="s">
        <v>17</v>
      </c>
      <c r="B29" s="26">
        <v>100000</v>
      </c>
      <c r="C29" s="26">
        <v>33040</v>
      </c>
      <c r="D29" s="53"/>
      <c r="E29" s="8"/>
    </row>
    <row r="30" spans="1:6" ht="16.5" customHeight="1" thickBot="1">
      <c r="A30" s="22" t="s">
        <v>18</v>
      </c>
      <c r="B30" s="25">
        <f>SUM(B31:B39)</f>
        <v>4235740</v>
      </c>
      <c r="C30" s="25">
        <f>SUM(C31:C39)</f>
        <v>1436762.8</v>
      </c>
      <c r="D30" s="52">
        <f>+C30/B30</f>
        <v>0.3391999508940587</v>
      </c>
      <c r="E30" s="23">
        <f>+B30-C30</f>
        <v>2798977.2</v>
      </c>
      <c r="F30" s="2"/>
    </row>
    <row r="31" spans="1:5" ht="12.75">
      <c r="A31" s="9" t="s">
        <v>19</v>
      </c>
      <c r="B31" s="26">
        <v>70000</v>
      </c>
      <c r="C31" s="26">
        <v>20000</v>
      </c>
      <c r="D31" s="53"/>
      <c r="E31" s="8"/>
    </row>
    <row r="32" spans="1:5" ht="19.5" customHeight="1">
      <c r="A32" s="9" t="s">
        <v>20</v>
      </c>
      <c r="B32" s="26">
        <v>82540</v>
      </c>
      <c r="C32" s="26">
        <f>71390</f>
        <v>71390</v>
      </c>
      <c r="D32" s="53"/>
      <c r="E32" s="8"/>
    </row>
    <row r="33" spans="1:5" ht="12.75">
      <c r="A33" s="9" t="s">
        <v>21</v>
      </c>
      <c r="B33" s="26">
        <v>60000</v>
      </c>
      <c r="C33" s="26">
        <v>0</v>
      </c>
      <c r="D33" s="53"/>
      <c r="E33" s="8"/>
    </row>
    <row r="34" spans="1:5" ht="17.25" customHeight="1">
      <c r="A34" s="9" t="s">
        <v>22</v>
      </c>
      <c r="B34" s="26">
        <v>0</v>
      </c>
      <c r="C34" s="26">
        <v>0</v>
      </c>
      <c r="D34" s="53"/>
      <c r="E34" s="8"/>
    </row>
    <row r="35" spans="1:5" ht="12.75">
      <c r="A35" s="9" t="s">
        <v>23</v>
      </c>
      <c r="B35" s="26">
        <v>50000</v>
      </c>
      <c r="C35" s="26">
        <v>0</v>
      </c>
      <c r="D35" s="53"/>
      <c r="E35" s="8"/>
    </row>
    <row r="36" spans="1:5" ht="23.25" customHeight="1">
      <c r="A36" s="9" t="s">
        <v>24</v>
      </c>
      <c r="B36" s="26">
        <v>700</v>
      </c>
      <c r="C36" s="26">
        <v>0</v>
      </c>
      <c r="D36" s="53"/>
      <c r="E36" s="8"/>
    </row>
    <row r="37" spans="1:5" ht="27.75" customHeight="1">
      <c r="A37" s="9" t="s">
        <v>25</v>
      </c>
      <c r="B37" s="26">
        <v>3780000</v>
      </c>
      <c r="C37" s="26">
        <v>1260000</v>
      </c>
      <c r="D37" s="53"/>
      <c r="E37" s="8"/>
    </row>
    <row r="38" spans="1:5" ht="27.75" customHeight="1">
      <c r="A38" s="9" t="s">
        <v>62</v>
      </c>
      <c r="B38" s="26">
        <v>0</v>
      </c>
      <c r="C38" s="26">
        <v>0</v>
      </c>
      <c r="D38" s="53"/>
      <c r="E38" s="8"/>
    </row>
    <row r="39" spans="1:5" ht="13.5" thickBot="1">
      <c r="A39" s="9" t="s">
        <v>26</v>
      </c>
      <c r="B39" s="26">
        <v>192500</v>
      </c>
      <c r="C39" s="26">
        <f>9900+75472.8</f>
        <v>85372.8</v>
      </c>
      <c r="D39" s="53"/>
      <c r="E39" s="10"/>
    </row>
    <row r="40" spans="1:5" ht="13.5" thickBot="1">
      <c r="A40" s="22" t="s">
        <v>63</v>
      </c>
      <c r="B40" s="25">
        <f>SUM(B41:B42)</f>
        <v>0</v>
      </c>
      <c r="C40" s="25">
        <f>SUM(C41:C41)</f>
        <v>0</v>
      </c>
      <c r="D40" s="52">
        <v>0</v>
      </c>
      <c r="E40" s="45">
        <f>+B40-C40</f>
        <v>0</v>
      </c>
    </row>
    <row r="41" spans="1:5" ht="12.75">
      <c r="A41" s="9" t="s">
        <v>64</v>
      </c>
      <c r="B41" s="27">
        <v>0</v>
      </c>
      <c r="C41" s="28">
        <v>0</v>
      </c>
      <c r="D41" s="53"/>
      <c r="E41" s="46"/>
    </row>
    <row r="42" spans="1:5" ht="25.5">
      <c r="A42" s="9" t="s">
        <v>65</v>
      </c>
      <c r="B42" s="27">
        <v>0</v>
      </c>
      <c r="C42" s="28">
        <v>0</v>
      </c>
      <c r="D42" s="53"/>
      <c r="E42" s="46"/>
    </row>
    <row r="43" spans="1:5" ht="25.5">
      <c r="A43" s="9" t="s">
        <v>66</v>
      </c>
      <c r="B43" s="27">
        <v>0</v>
      </c>
      <c r="C43" s="28">
        <v>0</v>
      </c>
      <c r="D43" s="53"/>
      <c r="E43" s="46"/>
    </row>
    <row r="44" spans="1:5" ht="25.5">
      <c r="A44" s="9" t="s">
        <v>67</v>
      </c>
      <c r="B44" s="27">
        <v>0</v>
      </c>
      <c r="C44" s="28">
        <v>0</v>
      </c>
      <c r="D44" s="53"/>
      <c r="E44" s="46"/>
    </row>
    <row r="45" spans="1:5" ht="25.5">
      <c r="A45" s="9" t="s">
        <v>68</v>
      </c>
      <c r="B45" s="27">
        <v>0</v>
      </c>
      <c r="C45" s="28">
        <v>0</v>
      </c>
      <c r="D45" s="53"/>
      <c r="E45" s="46"/>
    </row>
    <row r="46" spans="1:5" ht="12.75">
      <c r="A46" s="9" t="s">
        <v>69</v>
      </c>
      <c r="B46" s="27">
        <v>0</v>
      </c>
      <c r="C46" s="28">
        <v>0</v>
      </c>
      <c r="D46" s="53"/>
      <c r="E46" s="46"/>
    </row>
    <row r="47" spans="1:5" ht="26.25" thickBot="1">
      <c r="A47" s="9" t="s">
        <v>70</v>
      </c>
      <c r="B47" s="27">
        <v>0</v>
      </c>
      <c r="C47" s="28">
        <v>0</v>
      </c>
      <c r="D47" s="53"/>
      <c r="E47" s="46"/>
    </row>
    <row r="48" spans="1:5" ht="13.5" thickBot="1">
      <c r="A48" s="22" t="s">
        <v>71</v>
      </c>
      <c r="B48" s="25">
        <f>SUM(B49:B55)</f>
        <v>0</v>
      </c>
      <c r="C48" s="25">
        <f>SUM(C49:C55)</f>
        <v>0</v>
      </c>
      <c r="D48" s="54">
        <f>SUM(D49:D55)</f>
        <v>0</v>
      </c>
      <c r="E48" s="45">
        <f>+B48-C48</f>
        <v>0</v>
      </c>
    </row>
    <row r="49" spans="1:5" ht="12.75">
      <c r="A49" s="9" t="s">
        <v>72</v>
      </c>
      <c r="B49" s="26">
        <v>0</v>
      </c>
      <c r="C49" s="26">
        <v>0</v>
      </c>
      <c r="D49" s="55"/>
      <c r="E49" s="46"/>
    </row>
    <row r="50" spans="1:5" ht="25.5">
      <c r="A50" s="9" t="s">
        <v>73</v>
      </c>
      <c r="B50" s="26">
        <v>0</v>
      </c>
      <c r="C50" s="26">
        <v>0</v>
      </c>
      <c r="D50" s="55"/>
      <c r="E50" s="46"/>
    </row>
    <row r="51" spans="1:5" ht="25.5">
      <c r="A51" s="9" t="s">
        <v>74</v>
      </c>
      <c r="B51" s="26">
        <v>0</v>
      </c>
      <c r="C51" s="26">
        <v>0</v>
      </c>
      <c r="D51" s="55"/>
      <c r="E51" s="46"/>
    </row>
    <row r="52" spans="1:5" ht="25.5">
      <c r="A52" s="9" t="s">
        <v>75</v>
      </c>
      <c r="B52" s="26">
        <v>0</v>
      </c>
      <c r="C52" s="26">
        <v>0</v>
      </c>
      <c r="D52" s="55"/>
      <c r="E52" s="46"/>
    </row>
    <row r="53" spans="1:5" ht="25.5">
      <c r="A53" s="9" t="s">
        <v>76</v>
      </c>
      <c r="B53" s="26">
        <v>0</v>
      </c>
      <c r="C53" s="26">
        <v>0</v>
      </c>
      <c r="D53" s="55"/>
      <c r="E53" s="46"/>
    </row>
    <row r="54" spans="1:5" ht="13.5" thickBot="1">
      <c r="A54" s="71" t="s">
        <v>77</v>
      </c>
      <c r="B54" s="72">
        <v>0</v>
      </c>
      <c r="C54" s="72">
        <v>0</v>
      </c>
      <c r="D54" s="73"/>
      <c r="E54" s="74"/>
    </row>
    <row r="55" spans="1:5" ht="26.25" thickBot="1">
      <c r="A55" s="9" t="s">
        <v>78</v>
      </c>
      <c r="B55" s="26">
        <v>0</v>
      </c>
      <c r="C55" s="26">
        <v>0</v>
      </c>
      <c r="D55" s="55"/>
      <c r="E55" s="46"/>
    </row>
    <row r="56" spans="1:5" ht="13.5" thickBot="1">
      <c r="A56" s="22" t="s">
        <v>27</v>
      </c>
      <c r="B56" s="25">
        <f>SUM(B57:B65)</f>
        <v>92000</v>
      </c>
      <c r="C56" s="25">
        <f>SUM(C57:C65)</f>
        <v>0</v>
      </c>
      <c r="D56" s="54">
        <f>SUM(D57:D63)</f>
        <v>0</v>
      </c>
      <c r="E56" s="23">
        <f>+B56-C56</f>
        <v>92000</v>
      </c>
    </row>
    <row r="57" spans="1:5" ht="12.75">
      <c r="A57" s="9" t="s">
        <v>28</v>
      </c>
      <c r="B57" s="27">
        <v>92000</v>
      </c>
      <c r="C57" s="27">
        <v>0</v>
      </c>
      <c r="D57" s="55"/>
      <c r="E57" s="8"/>
    </row>
    <row r="58" spans="1:5" ht="12.75">
      <c r="A58" s="9" t="s">
        <v>79</v>
      </c>
      <c r="B58" s="27">
        <v>0</v>
      </c>
      <c r="C58" s="27">
        <v>0</v>
      </c>
      <c r="D58" s="55"/>
      <c r="E58" s="8"/>
    </row>
    <row r="59" spans="1:5" ht="12.75">
      <c r="A59" s="9" t="s">
        <v>80</v>
      </c>
      <c r="B59" s="27">
        <v>0</v>
      </c>
      <c r="C59" s="27">
        <v>0</v>
      </c>
      <c r="D59" s="55"/>
      <c r="E59" s="8"/>
    </row>
    <row r="60" spans="1:5" ht="25.5">
      <c r="A60" s="9" t="s">
        <v>81</v>
      </c>
      <c r="B60" s="27">
        <v>0</v>
      </c>
      <c r="C60" s="27">
        <v>0</v>
      </c>
      <c r="D60" s="55"/>
      <c r="E60" s="8"/>
    </row>
    <row r="61" spans="1:5" ht="12.75">
      <c r="A61" s="9" t="s">
        <v>82</v>
      </c>
      <c r="B61" s="27">
        <v>0</v>
      </c>
      <c r="C61" s="27">
        <v>0</v>
      </c>
      <c r="D61" s="55"/>
      <c r="E61" s="8"/>
    </row>
    <row r="62" spans="1:5" ht="12.75">
      <c r="A62" s="9" t="s">
        <v>83</v>
      </c>
      <c r="B62" s="27">
        <v>0</v>
      </c>
      <c r="C62" s="27">
        <v>0</v>
      </c>
      <c r="D62" s="55"/>
      <c r="E62" s="8"/>
    </row>
    <row r="63" spans="1:5" ht="12.75">
      <c r="A63" s="9" t="s">
        <v>84</v>
      </c>
      <c r="B63" s="27">
        <v>0</v>
      </c>
      <c r="C63" s="27">
        <v>0</v>
      </c>
      <c r="D63" s="55"/>
      <c r="E63" s="8"/>
    </row>
    <row r="64" spans="1:5" ht="12.75">
      <c r="A64" s="9" t="s">
        <v>85</v>
      </c>
      <c r="B64" s="27">
        <v>0</v>
      </c>
      <c r="C64" s="27">
        <v>0</v>
      </c>
      <c r="D64" s="55"/>
      <c r="E64" s="8"/>
    </row>
    <row r="65" spans="1:5" ht="26.25" thickBot="1">
      <c r="A65" s="9" t="s">
        <v>86</v>
      </c>
      <c r="B65" s="27">
        <v>0</v>
      </c>
      <c r="C65" s="27">
        <v>0</v>
      </c>
      <c r="D65" s="55"/>
      <c r="E65" s="8"/>
    </row>
    <row r="66" spans="1:5" ht="13.5" thickBot="1">
      <c r="A66" s="22" t="s">
        <v>87</v>
      </c>
      <c r="B66" s="25">
        <f>SUM(B67:B67)</f>
        <v>0</v>
      </c>
      <c r="C66" s="25">
        <f>SUM(C67:C73)</f>
        <v>0</v>
      </c>
      <c r="D66" s="54">
        <f>SUM(D67:D73)</f>
        <v>0</v>
      </c>
      <c r="E66" s="47">
        <f>+B66-C66</f>
        <v>0</v>
      </c>
    </row>
    <row r="67" spans="1:5" ht="12.75">
      <c r="A67" s="9" t="s">
        <v>88</v>
      </c>
      <c r="B67" s="41">
        <v>0</v>
      </c>
      <c r="C67" s="43">
        <v>0</v>
      </c>
      <c r="D67" s="56"/>
      <c r="E67" s="48"/>
    </row>
    <row r="68" spans="1:5" ht="12.75">
      <c r="A68" s="9" t="s">
        <v>89</v>
      </c>
      <c r="B68" s="42">
        <v>0</v>
      </c>
      <c r="C68" s="27">
        <v>0</v>
      </c>
      <c r="D68" s="57"/>
      <c r="E68" s="49"/>
    </row>
    <row r="69" spans="1:5" ht="12.75">
      <c r="A69" s="9" t="s">
        <v>90</v>
      </c>
      <c r="B69" s="42">
        <v>0</v>
      </c>
      <c r="C69" s="27">
        <v>0</v>
      </c>
      <c r="D69" s="57"/>
      <c r="E69" s="49"/>
    </row>
    <row r="70" spans="1:5" ht="26.25" thickBot="1">
      <c r="A70" s="9" t="s">
        <v>91</v>
      </c>
      <c r="B70" s="42">
        <v>0</v>
      </c>
      <c r="C70" s="44">
        <v>0</v>
      </c>
      <c r="D70" s="58"/>
      <c r="E70" s="50"/>
    </row>
    <row r="71" spans="1:5" ht="13.5" thickBot="1">
      <c r="A71" s="22" t="s">
        <v>92</v>
      </c>
      <c r="B71" s="25">
        <f>SUM(B72:B72)</f>
        <v>0</v>
      </c>
      <c r="C71" s="25">
        <f>SUM(C72:C77)</f>
        <v>0</v>
      </c>
      <c r="D71" s="54"/>
      <c r="E71" s="47">
        <f>+B71-C71</f>
        <v>0</v>
      </c>
    </row>
    <row r="72" spans="1:5" ht="12.75">
      <c r="A72" s="9" t="s">
        <v>93</v>
      </c>
      <c r="B72" s="27">
        <v>0</v>
      </c>
      <c r="C72" s="27">
        <v>0</v>
      </c>
      <c r="D72" s="55"/>
      <c r="E72" s="46"/>
    </row>
    <row r="73" spans="1:5" ht="13.5" thickBot="1">
      <c r="A73" s="9" t="s">
        <v>94</v>
      </c>
      <c r="B73" s="27">
        <v>0</v>
      </c>
      <c r="C73" s="27">
        <v>0</v>
      </c>
      <c r="D73" s="55"/>
      <c r="E73" s="46"/>
    </row>
    <row r="74" spans="1:5" ht="13.5" thickBot="1">
      <c r="A74" s="22" t="s">
        <v>95</v>
      </c>
      <c r="B74" s="29">
        <v>0</v>
      </c>
      <c r="C74" s="29">
        <v>0</v>
      </c>
      <c r="D74" s="59"/>
      <c r="E74" s="47">
        <f>+B74-C74</f>
        <v>0</v>
      </c>
    </row>
    <row r="75" spans="1:5" ht="12.75">
      <c r="A75" s="9" t="s">
        <v>96</v>
      </c>
      <c r="B75" s="27">
        <v>0</v>
      </c>
      <c r="C75" s="27">
        <v>0</v>
      </c>
      <c r="D75" s="55"/>
      <c r="E75" s="46"/>
    </row>
    <row r="76" spans="1:5" ht="12.75">
      <c r="A76" s="9" t="s">
        <v>97</v>
      </c>
      <c r="B76" s="27">
        <v>0</v>
      </c>
      <c r="C76" s="27">
        <v>0</v>
      </c>
      <c r="D76" s="55"/>
      <c r="E76" s="46"/>
    </row>
    <row r="77" spans="1:5" ht="25.5">
      <c r="A77" s="9" t="s">
        <v>98</v>
      </c>
      <c r="B77" s="27">
        <v>0</v>
      </c>
      <c r="C77" s="27">
        <v>0</v>
      </c>
      <c r="D77" s="55"/>
      <c r="E77" s="46"/>
    </row>
    <row r="78" spans="1:5" ht="13.5" thickBot="1">
      <c r="A78" s="9"/>
      <c r="B78" s="27"/>
      <c r="C78" s="27"/>
      <c r="D78" s="55"/>
      <c r="E78" s="46"/>
    </row>
    <row r="79" spans="1:5" ht="13.5" thickBot="1">
      <c r="A79" s="24" t="s">
        <v>29</v>
      </c>
      <c r="B79" s="25">
        <f>SUM(B80:B88)</f>
        <v>0</v>
      </c>
      <c r="C79" s="25">
        <f>SUM(C80:C88)</f>
        <v>0</v>
      </c>
      <c r="D79" s="60">
        <v>0</v>
      </c>
      <c r="E79" s="47">
        <f>+B79-C79</f>
        <v>0</v>
      </c>
    </row>
    <row r="80" spans="1:5" ht="12.75">
      <c r="A80" s="37" t="s">
        <v>30</v>
      </c>
      <c r="B80" s="35">
        <v>0</v>
      </c>
      <c r="C80" s="30">
        <v>0</v>
      </c>
      <c r="D80" s="53"/>
      <c r="E80" s="46"/>
    </row>
    <row r="81" spans="1:5" ht="12.75">
      <c r="A81" s="38" t="s">
        <v>31</v>
      </c>
      <c r="B81" s="35">
        <v>0</v>
      </c>
      <c r="C81" s="30">
        <v>0</v>
      </c>
      <c r="D81" s="53"/>
      <c r="E81" s="46"/>
    </row>
    <row r="82" spans="1:5" ht="15.75" customHeight="1">
      <c r="A82" s="39" t="s">
        <v>32</v>
      </c>
      <c r="B82" s="35">
        <v>0</v>
      </c>
      <c r="C82" s="30">
        <v>0</v>
      </c>
      <c r="D82" s="53"/>
      <c r="E82" s="46"/>
    </row>
    <row r="83" spans="1:5" ht="12.75" customHeight="1">
      <c r="A83" s="39" t="s">
        <v>33</v>
      </c>
      <c r="B83" s="35">
        <v>0</v>
      </c>
      <c r="C83" s="30">
        <v>0</v>
      </c>
      <c r="D83" s="53"/>
      <c r="E83" s="46"/>
    </row>
    <row r="84" spans="1:5" ht="12.75">
      <c r="A84" s="38" t="s">
        <v>34</v>
      </c>
      <c r="B84" s="35">
        <v>0</v>
      </c>
      <c r="C84" s="30">
        <v>0</v>
      </c>
      <c r="D84" s="53"/>
      <c r="E84" s="46"/>
    </row>
    <row r="85" spans="1:5" ht="12.75">
      <c r="A85" s="39" t="s">
        <v>35</v>
      </c>
      <c r="B85" s="35">
        <v>0</v>
      </c>
      <c r="C85" s="30">
        <v>0</v>
      </c>
      <c r="D85" s="53"/>
      <c r="E85" s="46"/>
    </row>
    <row r="86" spans="1:5" ht="12.75">
      <c r="A86" s="39" t="s">
        <v>36</v>
      </c>
      <c r="B86" s="36">
        <v>0</v>
      </c>
      <c r="C86" s="31">
        <v>0</v>
      </c>
      <c r="D86" s="61"/>
      <c r="E86" s="51"/>
    </row>
    <row r="87" spans="1:5" s="3" customFormat="1" ht="11.25" customHeight="1">
      <c r="A87" s="38" t="s">
        <v>37</v>
      </c>
      <c r="B87" s="36">
        <v>0</v>
      </c>
      <c r="C87" s="31">
        <v>0</v>
      </c>
      <c r="D87" s="61"/>
      <c r="E87" s="51"/>
    </row>
    <row r="88" spans="1:5" s="3" customFormat="1" ht="13.5" thickBot="1">
      <c r="A88" s="40" t="s">
        <v>38</v>
      </c>
      <c r="B88" s="36">
        <v>0</v>
      </c>
      <c r="C88" s="31">
        <v>0</v>
      </c>
      <c r="D88" s="61"/>
      <c r="E88" s="51"/>
    </row>
    <row r="89" spans="1:5" s="3" customFormat="1" ht="13.5" thickBot="1">
      <c r="A89" s="24" t="s">
        <v>39</v>
      </c>
      <c r="B89" s="32"/>
      <c r="C89" s="32">
        <v>0</v>
      </c>
      <c r="D89" s="60">
        <v>0</v>
      </c>
      <c r="E89" s="47">
        <f>+B89-C89</f>
        <v>0</v>
      </c>
    </row>
    <row r="90" spans="1:5" s="3" customFormat="1" ht="13.5" thickBot="1">
      <c r="A90" s="13"/>
      <c r="B90" s="33"/>
      <c r="C90" s="31"/>
      <c r="D90" s="61"/>
      <c r="E90" s="12"/>
    </row>
    <row r="91" spans="1:6" s="3" customFormat="1" ht="13.5" thickBot="1">
      <c r="A91" s="16" t="s">
        <v>40</v>
      </c>
      <c r="B91" s="34">
        <f>B14+B20+B30+B40+B48+B56+B66+B71+B79</f>
        <v>44075307</v>
      </c>
      <c r="C91" s="34">
        <f>C14+C20+C30+C40+C48+C56+C66+C71+C79</f>
        <v>14066377.71</v>
      </c>
      <c r="D91" s="52">
        <f>+C91/B91</f>
        <v>0.31914417998268285</v>
      </c>
      <c r="E91" s="23">
        <f>+B91-C91</f>
        <v>30008929.29</v>
      </c>
      <c r="F91" s="64"/>
    </row>
    <row r="92" spans="1:5" s="3" customFormat="1" ht="12.75">
      <c r="A92" s="5"/>
      <c r="B92" s="6">
        <f>B91-44075307</f>
        <v>0</v>
      </c>
      <c r="C92" s="6"/>
      <c r="D92" s="6"/>
      <c r="E92" s="6"/>
    </row>
    <row r="93" spans="1:6" s="3" customFormat="1" ht="12.75">
      <c r="A93" s="20" t="s">
        <v>53</v>
      </c>
      <c r="B93" s="20" t="s">
        <v>51</v>
      </c>
      <c r="C93" s="20"/>
      <c r="D93" s="19"/>
      <c r="E93" s="19"/>
      <c r="F93" s="64"/>
    </row>
    <row r="94" spans="1:4" s="3" customFormat="1" ht="12.75" hidden="1">
      <c r="A94" s="4"/>
      <c r="B94" s="4"/>
      <c r="C94" s="4"/>
      <c r="D94" s="4"/>
    </row>
    <row r="95" spans="1:6" s="3" customFormat="1" ht="12.75">
      <c r="A95" s="4"/>
      <c r="B95" s="4"/>
      <c r="C95" s="4"/>
      <c r="D95" s="4"/>
      <c r="F95" s="65"/>
    </row>
    <row r="96" spans="1:4" s="3" customFormat="1" ht="12.75">
      <c r="A96" s="21" t="s">
        <v>52</v>
      </c>
      <c r="B96" s="21" t="s">
        <v>48</v>
      </c>
      <c r="C96" s="4"/>
      <c r="D96" s="4"/>
    </row>
    <row r="97" spans="1:5" s="3" customFormat="1" ht="12.75">
      <c r="A97" s="20" t="s">
        <v>54</v>
      </c>
      <c r="B97" s="20" t="s">
        <v>49</v>
      </c>
      <c r="C97" s="19"/>
      <c r="D97" s="19"/>
      <c r="E97" s="19"/>
    </row>
    <row r="98" spans="1:5" s="3" customFormat="1" ht="12" customHeight="1">
      <c r="A98" s="20" t="s">
        <v>55</v>
      </c>
      <c r="B98" s="20" t="s">
        <v>50</v>
      </c>
      <c r="C98" s="20"/>
      <c r="D98" s="20"/>
      <c r="E98" s="20"/>
    </row>
    <row r="99" spans="1:5" s="3" customFormat="1" ht="11.25" customHeight="1">
      <c r="A99" s="19"/>
      <c r="B99" s="19"/>
      <c r="C99" s="19"/>
      <c r="D99" s="19"/>
      <c r="E99" s="19"/>
    </row>
    <row r="100" spans="1:5" s="3" customFormat="1" ht="12.75">
      <c r="A100" s="67" t="s">
        <v>56</v>
      </c>
      <c r="B100" s="67"/>
      <c r="C100" s="67"/>
      <c r="D100" s="67"/>
      <c r="E100" s="67"/>
    </row>
    <row r="101" spans="1:5" s="3" customFormat="1" ht="36.75" customHeight="1">
      <c r="A101" s="68" t="s">
        <v>57</v>
      </c>
      <c r="B101" s="68"/>
      <c r="C101" s="68"/>
      <c r="D101" s="68"/>
      <c r="E101" s="68"/>
    </row>
    <row r="102" spans="1:5" s="3" customFormat="1" ht="12.75">
      <c r="A102" s="67" t="s">
        <v>58</v>
      </c>
      <c r="B102" s="67"/>
      <c r="C102" s="67"/>
      <c r="D102" s="67"/>
      <c r="E102" s="67"/>
    </row>
    <row r="103" spans="1:5" ht="14.25" customHeight="1">
      <c r="A103" s="67" t="s">
        <v>59</v>
      </c>
      <c r="B103" s="67"/>
      <c r="C103" s="67"/>
      <c r="D103" s="67"/>
      <c r="E103" s="67"/>
    </row>
    <row r="104" spans="1:4" ht="42" customHeight="1">
      <c r="A104" s="7" t="s">
        <v>47</v>
      </c>
      <c r="B104" s="7"/>
      <c r="C104" s="7"/>
      <c r="D104" s="7"/>
    </row>
    <row r="105" spans="1:4" ht="12.75">
      <c r="A105" s="7" t="s">
        <v>99</v>
      </c>
      <c r="B105" s="7"/>
      <c r="C105" s="7"/>
      <c r="D105" s="7"/>
    </row>
    <row r="106" spans="1:3" ht="12.75">
      <c r="A106" s="7"/>
      <c r="C106" s="63"/>
    </row>
    <row r="107" spans="1:2" ht="12.75">
      <c r="A107" s="7"/>
      <c r="B107" s="62"/>
    </row>
    <row r="111" ht="12.75">
      <c r="B111" s="2"/>
    </row>
  </sheetData>
  <sheetProtection/>
  <mergeCells count="10">
    <mergeCell ref="A7:E7"/>
    <mergeCell ref="A103:E103"/>
    <mergeCell ref="A100:E100"/>
    <mergeCell ref="A101:E101"/>
    <mergeCell ref="A102:E102"/>
    <mergeCell ref="A6:E6"/>
    <mergeCell ref="A8:E8"/>
    <mergeCell ref="A9:E9"/>
    <mergeCell ref="A11:E11"/>
    <mergeCell ref="A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Elixa de la Altagracia Gimenes</cp:lastModifiedBy>
  <cp:lastPrinted>2022-05-05T19:21:07Z</cp:lastPrinted>
  <dcterms:created xsi:type="dcterms:W3CDTF">2000-02-17T13:35:48Z</dcterms:created>
  <dcterms:modified xsi:type="dcterms:W3CDTF">2022-05-05T19:21:20Z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