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FIN'!$1:$13</definedName>
  </definedNames>
  <calcPr fullCalcOnLoad="1"/>
</workbook>
</file>

<file path=xl/sharedStrings.xml><?xml version="1.0" encoding="utf-8"?>
<sst xmlns="http://schemas.openxmlformats.org/spreadsheetml/2006/main" count="110" uniqueCount="110">
  <si>
    <t>MINISTERIO DE RELACIONES EXTERIORES</t>
  </si>
  <si>
    <t>CONSEJO NACIONAL DE FRONTERAS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</si>
  <si>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</si>
  <si>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</si>
  <si>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</si>
  <si>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</si>
  <si>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</si>
  <si>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</si>
  <si>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</si>
  <si>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</si>
  <si>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</si>
  <si>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</si>
  <si>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</si>
  <si>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</si>
  <si>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</si>
  <si>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</si>
  <si>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</si>
  <si>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</si>
  <si>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</si>
  <si>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</si>
  <si>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</si>
  <si>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</si>
  <si>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</si>
  <si>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</si>
  <si>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</si>
  <si>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</si>
  <si>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</si>
  <si>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</si>
  <si>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</si>
  <si>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</si>
  <si>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</si>
  <si>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</si>
  <si>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</si>
  <si>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</si>
  <si>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</si>
  <si>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</si>
  <si>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</si>
  <si>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</si>
  <si>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</si>
  <si>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</si>
  <si>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</si>
  <si>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_____________________________</t>
  </si>
  <si>
    <t>Sano Domingo, D.N.</t>
  </si>
  <si>
    <t>2.6.5.-MAQUINARIA,OTROS EQUIPOS  Y HERRAMIENTAS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</si>
  <si>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</si>
  <si>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</si>
  <si>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</si>
  <si>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</si>
  <si>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</si>
  <si>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</si>
  <si>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</si>
  <si>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</si>
  <si>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</si>
  <si>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</si>
  <si>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</si>
  <si>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</si>
  <si>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EJECUTADO</t>
  </si>
  <si>
    <t>DETALLE</t>
  </si>
  <si>
    <t>Ejecución Presupuestaria</t>
  </si>
  <si>
    <t xml:space="preserve">                             REVISADO  POR: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</si>
  <si>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</si>
  <si>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</si>
  <si>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</si>
  <si>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>APROBADO  POR:</t>
  </si>
  <si>
    <t>_________________________________________</t>
  </si>
  <si>
    <t>EMBAJADOR ESPENSEL FRAGOSO FURCAL</t>
  </si>
  <si>
    <t>DIRECTOR DEL C.N.F.</t>
  </si>
  <si>
    <t xml:space="preserve">        PREPARADO POR:</t>
  </si>
  <si>
    <t xml:space="preserve">       LIC. FAUSTO M. NUÑEZ</t>
  </si>
  <si>
    <t xml:space="preserve">              CONTADOR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</si>
  <si>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</si>
  <si>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</si>
  <si>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</si>
  <si>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</si>
  <si>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</si>
  <si>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</si>
  <si>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</si>
  <si>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</si>
  <si>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</si>
  <si>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</si>
  <si>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</si>
  <si>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</si>
  <si>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</si>
  <si>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</si>
  <si>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</si>
  <si>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</si>
  <si>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</si>
  <si>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</si>
  <si>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</si>
  <si>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</si>
  <si>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</si>
  <si>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</si>
  <si>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</si>
  <si>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</si>
  <si>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</si>
  <si>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</si>
  <si>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</si>
  <si>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</si>
  <si>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</si>
  <si>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</si>
  <si>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</si>
  <si>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</si>
  <si>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</si>
  <si>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</si>
  <si>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</si>
  <si>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</si>
  <si>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</si>
  <si>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</si>
  <si>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Correspondiente al  Periodo del 1 de Enero al 30 de Junio, año 2023</t>
  </si>
  <si>
    <t>5  de  Julio,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</si>
</sst>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14" borderId="10" xfId="0" applyFont="1" applyFill="1" applyBorder="1" applyAlignment="1">
      <alignment/>
    </xf>
    <xf numFmtId="0" fontId="0" fillId="14" borderId="1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39" fontId="42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4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41" fillId="6" borderId="12" xfId="0" applyFont="1" applyFill="1" applyBorder="1" applyAlignment="1">
      <alignment horizontal="left" vertical="center" wrapText="1"/>
    </xf>
    <xf numFmtId="39" fontId="41" fillId="6" borderId="12" xfId="0" applyNumberFormat="1" applyFont="1" applyFill="1" applyBorder="1" applyAlignment="1">
      <alignment/>
    </xf>
    <xf numFmtId="39" fontId="41" fillId="6" borderId="11" xfId="0" applyNumberFormat="1" applyFont="1" applyFill="1" applyBorder="1" applyAlignment="1">
      <alignment/>
    </xf>
    <xf numFmtId="43" fontId="41" fillId="6" borderId="11" xfId="0" applyNumberFormat="1" applyFont="1" applyFill="1" applyBorder="1" applyAlignment="1">
      <alignment/>
    </xf>
    <xf numFmtId="39" fontId="41" fillId="6" borderId="10" xfId="0" applyNumberFormat="1" applyFont="1" applyFill="1" applyBorder="1" applyAlignment="1">
      <alignment/>
    </xf>
    <xf numFmtId="0" fontId="25" fillId="0" borderId="13" xfId="0" applyFont="1" applyBorder="1" applyAlignment="1">
      <alignment horizontal="left" vertical="center" wrapText="1" indent="2"/>
    </xf>
    <xf numFmtId="39" fontId="25" fillId="0" borderId="13" xfId="47" applyNumberFormat="1" applyFont="1" applyBorder="1" applyAlignment="1">
      <alignment vertical="center" wrapText="1"/>
    </xf>
    <xf numFmtId="39" fontId="3" fillId="0" borderId="14" xfId="47" applyNumberFormat="1" applyFont="1" applyBorder="1" applyAlignment="1">
      <alignment/>
    </xf>
    <xf numFmtId="39" fontId="41" fillId="6" borderId="11" xfId="47" applyNumberFormat="1" applyFont="1" applyFill="1" applyBorder="1" applyAlignment="1">
      <alignment/>
    </xf>
    <xf numFmtId="4" fontId="41" fillId="6" borderId="11" xfId="47" applyNumberFormat="1" applyFont="1" applyFill="1" applyBorder="1" applyAlignment="1">
      <alignment/>
    </xf>
    <xf numFmtId="39" fontId="25" fillId="0" borderId="14" xfId="47" applyNumberFormat="1" applyFont="1" applyBorder="1" applyAlignment="1">
      <alignment vertical="center" wrapText="1"/>
    </xf>
    <xf numFmtId="4" fontId="41" fillId="6" borderId="10" xfId="47" applyNumberFormat="1" applyFont="1" applyFill="1" applyBorder="1" applyAlignment="1">
      <alignment/>
    </xf>
    <xf numFmtId="39" fontId="25" fillId="6" borderId="12" xfId="47" applyNumberFormat="1" applyFont="1" applyFill="1" applyBorder="1" applyAlignment="1">
      <alignment vertical="center" wrapText="1"/>
    </xf>
    <xf numFmtId="4" fontId="25" fillId="6" borderId="12" xfId="47" applyNumberFormat="1" applyFont="1" applyFill="1" applyBorder="1" applyAlignment="1">
      <alignment vertical="center" wrapText="1"/>
    </xf>
    <xf numFmtId="4" fontId="25" fillId="6" borderId="11" xfId="47" applyNumberFormat="1" applyFont="1" applyFill="1" applyBorder="1" applyAlignment="1">
      <alignment vertical="center" wrapText="1"/>
    </xf>
    <xf numFmtId="4" fontId="3" fillId="0" borderId="14" xfId="47" applyNumberFormat="1" applyFont="1" applyBorder="1" applyAlignment="1">
      <alignment/>
    </xf>
    <xf numFmtId="4" fontId="3" fillId="0" borderId="0" xfId="47" applyNumberFormat="1" applyFont="1" applyBorder="1" applyAlignment="1">
      <alignment/>
    </xf>
    <xf numFmtId="0" fontId="25" fillId="0" borderId="15" xfId="0" applyFont="1" applyBorder="1" applyAlignment="1">
      <alignment horizontal="left" vertical="center" wrapText="1" indent="2"/>
    </xf>
    <xf numFmtId="39" fontId="3" fillId="0" borderId="16" xfId="47" applyNumberFormat="1" applyFont="1" applyBorder="1" applyAlignment="1">
      <alignment/>
    </xf>
    <xf numFmtId="4" fontId="3" fillId="0" borderId="16" xfId="47" applyNumberFormat="1" applyFont="1" applyBorder="1" applyAlignment="1">
      <alignment/>
    </xf>
    <xf numFmtId="4" fontId="3" fillId="0" borderId="17" xfId="47" applyNumberFormat="1" applyFont="1" applyBorder="1" applyAlignment="1">
      <alignment/>
    </xf>
    <xf numFmtId="0" fontId="25" fillId="0" borderId="18" xfId="0" applyFont="1" applyBorder="1" applyAlignment="1">
      <alignment horizontal="left" vertical="center" wrapText="1" indent="2"/>
    </xf>
    <xf numFmtId="39" fontId="25" fillId="0" borderId="18" xfId="47" applyNumberFormat="1" applyFont="1" applyBorder="1" applyAlignment="1">
      <alignment vertical="center" wrapText="1"/>
    </xf>
    <xf numFmtId="4" fontId="3" fillId="0" borderId="19" xfId="47" applyNumberFormat="1" applyFont="1" applyBorder="1" applyAlignment="1">
      <alignment/>
    </xf>
    <xf numFmtId="4" fontId="3" fillId="0" borderId="20" xfId="47" applyNumberFormat="1" applyFont="1" applyBorder="1" applyAlignment="1">
      <alignment/>
    </xf>
    <xf numFmtId="39" fontId="25" fillId="0" borderId="16" xfId="47" applyNumberFormat="1" applyFont="1" applyBorder="1" applyAlignment="1">
      <alignment vertical="center" wrapText="1"/>
    </xf>
    <xf numFmtId="39" fontId="25" fillId="0" borderId="0" xfId="47" applyNumberFormat="1" applyFont="1" applyBorder="1" applyAlignment="1">
      <alignment vertical="center" wrapText="1"/>
    </xf>
    <xf numFmtId="39" fontId="25" fillId="0" borderId="19" xfId="47" applyNumberFormat="1" applyFont="1" applyBorder="1" applyAlignment="1">
      <alignment vertical="center" wrapText="1"/>
    </xf>
    <xf numFmtId="0" fontId="41" fillId="35" borderId="12" xfId="0" applyFont="1" applyFill="1" applyBorder="1" applyAlignment="1">
      <alignment horizontal="left" vertical="center" wrapText="1"/>
    </xf>
    <xf numFmtId="39" fontId="41" fillId="35" borderId="12" xfId="47" applyNumberFormat="1" applyFont="1" applyFill="1" applyBorder="1" applyAlignment="1">
      <alignment horizontal="center" vertical="center" wrapText="1"/>
    </xf>
    <xf numFmtId="39" fontId="41" fillId="35" borderId="11" xfId="47" applyNumberFormat="1" applyFont="1" applyFill="1" applyBorder="1" applyAlignment="1">
      <alignment horizontal="center" vertical="center" wrapText="1"/>
    </xf>
    <xf numFmtId="4" fontId="41" fillId="35" borderId="11" xfId="47" applyNumberFormat="1" applyFont="1" applyFill="1" applyBorder="1" applyAlignment="1">
      <alignment horizontal="center" vertical="center" wrapText="1"/>
    </xf>
    <xf numFmtId="4" fontId="41" fillId="35" borderId="10" xfId="47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36" borderId="12" xfId="0" applyFont="1" applyFill="1" applyBorder="1" applyAlignment="1">
      <alignment horizontal="left" vertical="center" wrapText="1"/>
    </xf>
    <xf numFmtId="39" fontId="41" fillId="36" borderId="11" xfId="47" applyNumberFormat="1" applyFont="1" applyFill="1" applyBorder="1" applyAlignment="1">
      <alignment horizontal="center" vertical="center" wrapText="1"/>
    </xf>
    <xf numFmtId="4" fontId="41" fillId="36" borderId="11" xfId="47" applyNumberFormat="1" applyFont="1" applyFill="1" applyBorder="1" applyAlignment="1">
      <alignment horizontal="center" vertical="center" wrapText="1"/>
    </xf>
    <xf numFmtId="4" fontId="41" fillId="36" borderId="10" xfId="47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39" fontId="41" fillId="0" borderId="0" xfId="47" applyNumberFormat="1" applyFont="1" applyBorder="1" applyAlignment="1">
      <alignment/>
    </xf>
    <xf numFmtId="39" fontId="41" fillId="0" borderId="14" xfId="47" applyNumberFormat="1" applyFont="1" applyBorder="1" applyAlignment="1">
      <alignment/>
    </xf>
    <xf numFmtId="4" fontId="41" fillId="0" borderId="14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0" fontId="41" fillId="34" borderId="12" xfId="0" applyFont="1" applyFill="1" applyBorder="1" applyAlignment="1">
      <alignment horizontal="left" vertical="center" wrapText="1"/>
    </xf>
    <xf numFmtId="39" fontId="41" fillId="34" borderId="11" xfId="47" applyNumberFormat="1" applyFont="1" applyFill="1" applyBorder="1" applyAlignment="1">
      <alignment horizontal="center" vertical="center" wrapText="1"/>
    </xf>
    <xf numFmtId="4" fontId="41" fillId="34" borderId="11" xfId="47" applyNumberFormat="1" applyFont="1" applyFill="1" applyBorder="1" applyAlignment="1">
      <alignment horizontal="center" vertical="center" wrapText="1"/>
    </xf>
    <xf numFmtId="4" fontId="41" fillId="34" borderId="10" xfId="47" applyNumberFormat="1" applyFont="1" applyFill="1" applyBorder="1" applyAlignment="1">
      <alignment horizontal="center" vertical="center" wrapText="1"/>
    </xf>
    <xf numFmtId="17" fontId="4" fillId="37" borderId="11" xfId="0" applyNumberFormat="1" applyFont="1" applyFill="1" applyBorder="1" applyAlignment="1">
      <alignment horizontal="center" wrapText="1"/>
    </xf>
    <xf numFmtId="17" fontId="4" fillId="37" borderId="10" xfId="0" applyNumberFormat="1" applyFont="1" applyFill="1" applyBorder="1" applyAlignment="1">
      <alignment horizontal="center" wrapText="1"/>
    </xf>
    <xf numFmtId="17" fontId="1" fillId="37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47625</xdr:rowOff>
    </xdr:from>
    <xdr:to>
      <xdr:col>5</xdr:col>
      <xdr:colOff>581025</xdr:colOff>
      <xdr:row>5</xdr:row>
      <xdr:rowOff>19050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62825" y="476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66675</xdr:rowOff>
    </xdr:from>
    <xdr:to>
      <xdr:col>0</xdr:col>
      <xdr:colOff>504825</xdr:colOff>
      <xdr:row>9</xdr:row>
      <xdr:rowOff>142875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06"/>
  <sheetViews>
    <sheetView showGridLines="0" tabSelected="1" zoomScalePageLayoutView="0" workbookViewId="0" topLeftCell="A73">
      <selection activeCell="B103" sqref="B103"/>
    </sheetView>
  </sheetViews>
  <sheetFormatPr defaultColWidth="11.421875" defaultRowHeight="12.75"/>
  <cols>
    <col min="1" max="1" width="53.421875" style="1" customWidth="1"/>
    <col min="2" max="2" width="14.00390625" style="1" customWidth="1"/>
    <col min="3" max="3" width="13.57421875" style="1" customWidth="1"/>
    <col min="4" max="4" width="14.00390625" style="1" customWidth="1"/>
    <col min="5" max="5" width="13.8515625" style="1" customWidth="1"/>
    <col min="6" max="6" width="13.57421875" style="1" customWidth="1"/>
    <col min="7" max="7" width="13.7109375" style="1" bestFit="1" customWidth="1"/>
    <col min="8" max="8" width="13.421875" style="1" customWidth="1"/>
    <col min="9" max="9" width="14.00390625" style="1" customWidth="1"/>
    <col min="10" max="10" width="12.28125" style="1" customWidth="1"/>
    <col min="11" max="11" width="12.57421875" style="1" customWidth="1"/>
    <col min="12" max="12" width="12.140625" style="1" customWidth="1"/>
    <col min="13" max="13" width="12.8515625" style="1" customWidth="1"/>
    <col min="14" max="14" width="13.00390625" style="1" customWidth="1"/>
    <col min="15" max="15" width="16.00390625" style="1" customWidth="1"/>
    <col min="16" max="16" width="15.140625" style="1" customWidth="1"/>
    <col min="17" max="16384" width="11.421875" style="1" customWidth="1"/>
  </cols>
  <sheetData>
    <row r="2" ht="6.75" customHeight="1"/>
    <row r="4" ht="3" customHeight="1"/>
    <row r="5" ht="3.75" customHeight="1"/>
    <row r="6" spans="1:2" ht="3" customHeight="1">
      <c r="A6" s="72"/>
      <c r="B6" s="72"/>
    </row>
    <row r="7" spans="1:14" ht="12.75">
      <c r="A7" s="72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21">
      <c r="A8" s="73" t="s">
        <v>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2.75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72" t="s">
        <v>108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13.5" thickBot="1">
      <c r="A11" s="75" t="s">
        <v>40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28.5" customHeight="1" thickBot="1">
      <c r="A12" s="12" t="s">
        <v>57</v>
      </c>
      <c r="B12" s="13" t="s">
        <v>56</v>
      </c>
      <c r="C12" s="8"/>
      <c r="D12" s="8"/>
      <c r="E12" s="8"/>
      <c r="F12" s="8"/>
      <c r="G12" s="8"/>
      <c r="H12" s="8"/>
      <c r="I12" s="8"/>
      <c r="J12" s="8"/>
      <c r="K12" s="8"/>
      <c r="L12" s="7"/>
      <c r="M12" s="8"/>
      <c r="N12" s="8"/>
    </row>
    <row r="13" spans="1:14" ht="26.25" customHeight="1" thickBot="1">
      <c r="A13" s="17" t="s">
        <v>2</v>
      </c>
      <c r="B13" s="18"/>
      <c r="C13" s="66" t="s">
        <v>44</v>
      </c>
      <c r="D13" s="66" t="s">
        <v>45</v>
      </c>
      <c r="E13" s="66" t="s">
        <v>46</v>
      </c>
      <c r="F13" s="66" t="s">
        <v>47</v>
      </c>
      <c r="G13" s="66" t="s">
        <v>48</v>
      </c>
      <c r="H13" s="66" t="s">
        <v>49</v>
      </c>
      <c r="I13" s="66" t="s">
        <v>50</v>
      </c>
      <c r="J13" s="66" t="s">
        <v>51</v>
      </c>
      <c r="K13" s="68" t="s">
        <v>52</v>
      </c>
      <c r="L13" s="67" t="s">
        <v>53</v>
      </c>
      <c r="M13" s="66" t="s">
        <v>54</v>
      </c>
      <c r="N13" s="66" t="s">
        <v>55</v>
      </c>
    </row>
    <row r="14" spans="1:14" ht="15.75" thickBot="1">
      <c r="A14" s="19" t="s">
        <v>3</v>
      </c>
      <c r="B14" s="20">
        <f aca="true" t="shared" si="0" ref="B14:N14">SUM(B15:B19)</f>
        <v>17173133.19</v>
      </c>
      <c r="C14" s="21">
        <f t="shared" si="0"/>
        <v>2846698.13</v>
      </c>
      <c r="D14" s="21">
        <f t="shared" si="0"/>
        <v>2869756.13</v>
      </c>
      <c r="E14" s="21">
        <f t="shared" si="0"/>
        <v>2869756.13</v>
      </c>
      <c r="F14" s="21">
        <f t="shared" si="0"/>
        <v>2871915.1</v>
      </c>
      <c r="G14" s="21">
        <f t="shared" si="0"/>
        <v>2843092.6</v>
      </c>
      <c r="H14" s="21">
        <f t="shared" si="0"/>
        <v>2871915.1</v>
      </c>
      <c r="I14" s="22">
        <f t="shared" si="0"/>
        <v>0</v>
      </c>
      <c r="J14" s="21">
        <f t="shared" si="0"/>
        <v>0</v>
      </c>
      <c r="K14" s="21">
        <f t="shared" si="0"/>
        <v>0</v>
      </c>
      <c r="L14" s="23">
        <f t="shared" si="0"/>
        <v>0</v>
      </c>
      <c r="M14" s="21">
        <f t="shared" si="0"/>
        <v>0</v>
      </c>
      <c r="N14" s="21">
        <f t="shared" si="0"/>
        <v>0</v>
      </c>
    </row>
    <row r="15" spans="1:14" ht="14.25" customHeight="1">
      <c r="A15" s="24" t="s">
        <v>4</v>
      </c>
      <c r="B15" s="25">
        <f>SUM(C15:N15)</f>
        <v>13249800</v>
      </c>
      <c r="C15" s="25">
        <v>2195800</v>
      </c>
      <c r="D15" s="26">
        <v>2215800</v>
      </c>
      <c r="E15" s="26">
        <v>2215800</v>
      </c>
      <c r="F15" s="26">
        <v>2215800</v>
      </c>
      <c r="G15" s="26">
        <v>2190800</v>
      </c>
      <c r="H15" s="26">
        <v>2215800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ht="14.25" customHeight="1">
      <c r="A16" s="24" t="s">
        <v>5</v>
      </c>
      <c r="B16" s="25">
        <f>SUM(C16:N16)</f>
        <v>1962000</v>
      </c>
      <c r="C16" s="25">
        <v>327000</v>
      </c>
      <c r="D16" s="26">
        <v>327000</v>
      </c>
      <c r="E16" s="26">
        <v>327000</v>
      </c>
      <c r="F16" s="26">
        <v>327000</v>
      </c>
      <c r="G16" s="26">
        <v>327000</v>
      </c>
      <c r="H16" s="26">
        <v>327000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  <row r="17" spans="1:14" ht="14.25" customHeight="1">
      <c r="A17" s="24" t="s">
        <v>70</v>
      </c>
      <c r="B17" s="25">
        <f>SUM(C17:N17)</f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6">
        <v>0</v>
      </c>
    </row>
    <row r="18" spans="1:14" ht="14.25" customHeight="1">
      <c r="A18" s="24" t="s">
        <v>71</v>
      </c>
      <c r="B18" s="25">
        <f>SUM(C18:N18)</f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6">
        <v>0</v>
      </c>
    </row>
    <row r="19" spans="1:14" ht="14.25" customHeight="1" thickBot="1">
      <c r="A19" s="24" t="s">
        <v>6</v>
      </c>
      <c r="B19" s="25">
        <f>SUM(C19:N19)</f>
        <v>1961333.19</v>
      </c>
      <c r="C19" s="25">
        <v>323898.13</v>
      </c>
      <c r="D19" s="26">
        <v>326956.13</v>
      </c>
      <c r="E19" s="26">
        <v>326956.13</v>
      </c>
      <c r="F19" s="26">
        <v>329115.1</v>
      </c>
      <c r="G19" s="26">
        <v>325292.6</v>
      </c>
      <c r="H19" s="26">
        <v>329115.1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</row>
    <row r="20" spans="1:14" ht="15.75" thickBot="1">
      <c r="A20" s="19" t="s">
        <v>7</v>
      </c>
      <c r="B20" s="20">
        <f>SUM(B21:B29)</f>
        <v>1486913.1999999997</v>
      </c>
      <c r="C20" s="27">
        <f>SUM(C21:C29)</f>
        <v>0</v>
      </c>
      <c r="D20" s="27">
        <f aca="true" t="shared" si="1" ref="D20:M20">SUM(D21:D29)</f>
        <v>220663.11999999997</v>
      </c>
      <c r="E20" s="27">
        <f t="shared" si="1"/>
        <v>427444.8</v>
      </c>
      <c r="F20" s="27">
        <f t="shared" si="1"/>
        <v>256500.09</v>
      </c>
      <c r="G20" s="27">
        <f t="shared" si="1"/>
        <v>306085.69</v>
      </c>
      <c r="H20" s="27">
        <f t="shared" si="1"/>
        <v>276219.5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8">
        <f>SUM(N21:N29)</f>
        <v>0</v>
      </c>
    </row>
    <row r="21" spans="1:14" ht="15" customHeight="1">
      <c r="A21" s="24" t="s">
        <v>8</v>
      </c>
      <c r="B21" s="25">
        <f aca="true" t="shared" si="2" ref="B21:B39">SUM(C21:N21)</f>
        <v>372003.21</v>
      </c>
      <c r="C21" s="26">
        <v>0</v>
      </c>
      <c r="D21" s="26">
        <v>61770.8</v>
      </c>
      <c r="E21" s="26">
        <f>95503.8+29341</f>
        <v>124844.8</v>
      </c>
      <c r="F21" s="26">
        <v>0</v>
      </c>
      <c r="G21" s="26">
        <f>94277.11+29341</f>
        <v>123618.11</v>
      </c>
      <c r="H21" s="26">
        <v>61769.5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</row>
    <row r="22" spans="1:14" ht="15" customHeight="1">
      <c r="A22" s="24" t="s">
        <v>9</v>
      </c>
      <c r="B22" s="25">
        <f t="shared" si="2"/>
        <v>6018</v>
      </c>
      <c r="C22" s="26">
        <v>0</v>
      </c>
      <c r="D22" s="26">
        <v>0</v>
      </c>
      <c r="E22" s="26">
        <v>0</v>
      </c>
      <c r="F22" s="26">
        <v>0</v>
      </c>
      <c r="G22" s="26">
        <v>6018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</row>
    <row r="23" spans="1:14" ht="15" customHeight="1">
      <c r="A23" s="24" t="s">
        <v>10</v>
      </c>
      <c r="B23" s="25">
        <f t="shared" si="2"/>
        <v>887400</v>
      </c>
      <c r="C23" s="26">
        <v>0</v>
      </c>
      <c r="D23" s="26">
        <v>80550</v>
      </c>
      <c r="E23" s="26">
        <v>302600</v>
      </c>
      <c r="F23" s="26">
        <v>207500</v>
      </c>
      <c r="G23" s="26">
        <v>82300</v>
      </c>
      <c r="H23" s="26">
        <v>214450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1:14" ht="15" customHeight="1">
      <c r="A24" s="24" t="s">
        <v>11</v>
      </c>
      <c r="B24" s="25">
        <f t="shared" si="2"/>
        <v>120</v>
      </c>
      <c r="C24" s="26">
        <v>0</v>
      </c>
      <c r="D24" s="26">
        <v>0</v>
      </c>
      <c r="E24" s="26">
        <v>0</v>
      </c>
      <c r="F24" s="26">
        <v>0</v>
      </c>
      <c r="G24" s="26">
        <v>120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ht="15" customHeight="1">
      <c r="A25" s="24" t="s">
        <v>12</v>
      </c>
      <c r="B25" s="25">
        <f>SUM(C25:N25)</f>
        <v>37596.92</v>
      </c>
      <c r="C25" s="25">
        <v>0</v>
      </c>
      <c r="D25" s="25">
        <v>37596.92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9">
        <v>0</v>
      </c>
    </row>
    <row r="26" spans="1:14" ht="12" customHeight="1">
      <c r="A26" s="24" t="s">
        <v>13</v>
      </c>
      <c r="B26" s="25">
        <f t="shared" si="2"/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1:14" ht="26.25" customHeight="1">
      <c r="A27" s="24" t="s">
        <v>14</v>
      </c>
      <c r="B27" s="25">
        <f t="shared" si="2"/>
        <v>142129.66999999998</v>
      </c>
      <c r="C27" s="26">
        <v>0</v>
      </c>
      <c r="D27" s="26">
        <v>0</v>
      </c>
      <c r="E27" s="26">
        <v>0</v>
      </c>
      <c r="F27" s="26">
        <v>49000.09</v>
      </c>
      <c r="G27" s="26">
        <v>93129.58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1:14" ht="30">
      <c r="A28" s="24" t="s">
        <v>15</v>
      </c>
      <c r="B28" s="25">
        <f t="shared" si="2"/>
        <v>900</v>
      </c>
      <c r="C28" s="26">
        <v>0</v>
      </c>
      <c r="D28" s="26">
        <v>0</v>
      </c>
      <c r="E28" s="26">
        <v>0</v>
      </c>
      <c r="F28" s="26">
        <v>0</v>
      </c>
      <c r="G28" s="26">
        <v>900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</row>
    <row r="29" spans="1:14" ht="15.75" thickBot="1">
      <c r="A29" s="24" t="s">
        <v>16</v>
      </c>
      <c r="B29" s="25">
        <f t="shared" si="2"/>
        <v>40745.4</v>
      </c>
      <c r="C29" s="26">
        <v>0</v>
      </c>
      <c r="D29" s="26">
        <v>40745.4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1:15" ht="16.5" customHeight="1" thickBot="1">
      <c r="A30" s="19" t="s">
        <v>17</v>
      </c>
      <c r="B30" s="20">
        <f>SUM(B31:B39)</f>
        <v>2932063.22</v>
      </c>
      <c r="C30" s="27">
        <f aca="true" t="shared" si="3" ref="C30:N30">SUM(C31:C39)</f>
        <v>0</v>
      </c>
      <c r="D30" s="27">
        <f t="shared" si="3"/>
        <v>205219.7</v>
      </c>
      <c r="E30" s="27">
        <f t="shared" si="3"/>
        <v>1472020.92</v>
      </c>
      <c r="F30" s="27">
        <f t="shared" si="3"/>
        <v>376360</v>
      </c>
      <c r="G30" s="27">
        <f t="shared" si="3"/>
        <v>551898.6</v>
      </c>
      <c r="H30" s="27">
        <f t="shared" si="3"/>
        <v>326564</v>
      </c>
      <c r="I30" s="28">
        <f t="shared" si="3"/>
        <v>0</v>
      </c>
      <c r="J30" s="28">
        <f t="shared" si="3"/>
        <v>0</v>
      </c>
      <c r="K30" s="28">
        <f t="shared" si="3"/>
        <v>0</v>
      </c>
      <c r="L30" s="30">
        <f t="shared" si="3"/>
        <v>0</v>
      </c>
      <c r="M30" s="28">
        <f t="shared" si="3"/>
        <v>0</v>
      </c>
      <c r="N30" s="28">
        <f t="shared" si="3"/>
        <v>0</v>
      </c>
      <c r="O30" s="16"/>
    </row>
    <row r="31" spans="1:14" ht="12" customHeight="1">
      <c r="A31" s="24" t="s">
        <v>18</v>
      </c>
      <c r="B31" s="25">
        <f t="shared" si="2"/>
        <v>35639.63</v>
      </c>
      <c r="C31" s="26">
        <v>0</v>
      </c>
      <c r="D31" s="26">
        <v>0</v>
      </c>
      <c r="E31" s="26">
        <v>24500</v>
      </c>
      <c r="F31" s="26">
        <v>0</v>
      </c>
      <c r="G31" s="26">
        <v>11139.63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</row>
    <row r="32" spans="1:14" ht="12" customHeight="1">
      <c r="A32" s="24" t="s">
        <v>19</v>
      </c>
      <c r="B32" s="25">
        <f t="shared" si="2"/>
        <v>296492.2</v>
      </c>
      <c r="C32" s="26">
        <v>0</v>
      </c>
      <c r="D32" s="26">
        <v>197903.7</v>
      </c>
      <c r="E32" s="26">
        <v>0</v>
      </c>
      <c r="F32" s="26">
        <v>0</v>
      </c>
      <c r="G32" s="26">
        <f>96429.6+2158.9</f>
        <v>98588.5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2" customHeight="1">
      <c r="A33" s="24" t="s">
        <v>20</v>
      </c>
      <c r="B33" s="25">
        <f t="shared" si="2"/>
        <v>48675</v>
      </c>
      <c r="C33" s="26">
        <v>0</v>
      </c>
      <c r="D33" s="26">
        <v>0</v>
      </c>
      <c r="E33" s="26">
        <v>48675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</row>
    <row r="34" spans="1:14" ht="12" customHeight="1">
      <c r="A34" s="24" t="s">
        <v>21</v>
      </c>
      <c r="B34" s="25">
        <f t="shared" si="2"/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</row>
    <row r="35" spans="1:14" ht="12" customHeight="1">
      <c r="A35" s="24" t="s">
        <v>22</v>
      </c>
      <c r="B35" s="25">
        <f t="shared" si="2"/>
        <v>25928.879999999997</v>
      </c>
      <c r="C35" s="26">
        <v>0</v>
      </c>
      <c r="D35" s="26">
        <v>0</v>
      </c>
      <c r="E35" s="26">
        <v>24673.8</v>
      </c>
      <c r="F35" s="26">
        <v>0</v>
      </c>
      <c r="G35" s="26">
        <v>1255.08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</row>
    <row r="36" spans="1:14" ht="27" customHeight="1">
      <c r="A36" s="24" t="s">
        <v>23</v>
      </c>
      <c r="B36" s="25">
        <f t="shared" si="2"/>
        <v>67685.18</v>
      </c>
      <c r="C36" s="26">
        <v>0</v>
      </c>
      <c r="D36" s="26">
        <v>0</v>
      </c>
      <c r="E36" s="26">
        <v>0</v>
      </c>
      <c r="F36" s="26">
        <v>61360</v>
      </c>
      <c r="G36" s="26">
        <f>6325.18</f>
        <v>6325.18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</row>
    <row r="37" spans="1:14" ht="27" customHeight="1">
      <c r="A37" s="24" t="s">
        <v>24</v>
      </c>
      <c r="B37" s="25">
        <f t="shared" si="2"/>
        <v>1890000</v>
      </c>
      <c r="C37" s="26">
        <v>0</v>
      </c>
      <c r="D37" s="26">
        <v>0</v>
      </c>
      <c r="E37" s="26">
        <v>945000</v>
      </c>
      <c r="F37" s="26">
        <v>315000</v>
      </c>
      <c r="G37" s="26">
        <v>315000</v>
      </c>
      <c r="H37" s="26">
        <v>315000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 ht="24" customHeight="1">
      <c r="A38" s="24" t="s">
        <v>72</v>
      </c>
      <c r="B38" s="25">
        <f t="shared" si="2"/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21" customHeight="1" thickBot="1">
      <c r="A39" s="24" t="s">
        <v>25</v>
      </c>
      <c r="B39" s="25">
        <f t="shared" si="2"/>
        <v>567642.33</v>
      </c>
      <c r="C39" s="26">
        <v>0</v>
      </c>
      <c r="D39" s="26">
        <v>7316</v>
      </c>
      <c r="E39" s="26">
        <v>429172.12</v>
      </c>
      <c r="F39" s="26">
        <v>0</v>
      </c>
      <c r="G39" s="26">
        <f>2328.84+108489.47+1910+6162+699.9</f>
        <v>119590.20999999999</v>
      </c>
      <c r="H39" s="26">
        <v>11564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ht="15.75" thickBot="1">
      <c r="A40" s="19" t="s">
        <v>73</v>
      </c>
      <c r="B40" s="31">
        <f>SUM(B41:B47)</f>
        <v>0</v>
      </c>
      <c r="C40" s="31">
        <f aca="true" t="shared" si="4" ref="C40:N40">SUM(C41:C47)</f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0</v>
      </c>
      <c r="H40" s="31">
        <f t="shared" si="4"/>
        <v>0</v>
      </c>
      <c r="I40" s="32">
        <f t="shared" si="4"/>
        <v>0</v>
      </c>
      <c r="J40" s="32">
        <f t="shared" si="4"/>
        <v>0</v>
      </c>
      <c r="K40" s="32">
        <f t="shared" si="4"/>
        <v>0</v>
      </c>
      <c r="L40" s="32">
        <f t="shared" si="4"/>
        <v>0</v>
      </c>
      <c r="M40" s="32">
        <f t="shared" si="4"/>
        <v>0</v>
      </c>
      <c r="N40" s="33">
        <f t="shared" si="4"/>
        <v>0</v>
      </c>
    </row>
    <row r="41" spans="1:14" ht="30">
      <c r="A41" s="24" t="s">
        <v>74</v>
      </c>
      <c r="B41" s="25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4">
        <v>0</v>
      </c>
      <c r="J41" s="34">
        <v>0</v>
      </c>
      <c r="K41" s="34">
        <v>0</v>
      </c>
      <c r="L41" s="35">
        <v>0</v>
      </c>
      <c r="M41" s="34">
        <v>0</v>
      </c>
      <c r="N41" s="34">
        <v>0</v>
      </c>
    </row>
    <row r="42" spans="1:14" ht="30">
      <c r="A42" s="24" t="s">
        <v>75</v>
      </c>
      <c r="B42" s="25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4">
        <v>0</v>
      </c>
      <c r="J42" s="34">
        <v>0</v>
      </c>
      <c r="K42" s="34">
        <v>0</v>
      </c>
      <c r="L42" s="35">
        <v>0</v>
      </c>
      <c r="M42" s="34">
        <v>0</v>
      </c>
      <c r="N42" s="34">
        <v>0</v>
      </c>
    </row>
    <row r="43" spans="1:14" ht="30">
      <c r="A43" s="24" t="s">
        <v>76</v>
      </c>
      <c r="B43" s="25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4">
        <v>0</v>
      </c>
      <c r="J43" s="34">
        <v>0</v>
      </c>
      <c r="K43" s="34">
        <v>0</v>
      </c>
      <c r="L43" s="35">
        <v>0</v>
      </c>
      <c r="M43" s="34">
        <v>0</v>
      </c>
      <c r="N43" s="34">
        <v>0</v>
      </c>
    </row>
    <row r="44" spans="1:14" ht="30">
      <c r="A44" s="24" t="s">
        <v>77</v>
      </c>
      <c r="B44" s="25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4">
        <v>0</v>
      </c>
      <c r="J44" s="34">
        <v>0</v>
      </c>
      <c r="K44" s="34">
        <v>0</v>
      </c>
      <c r="L44" s="35">
        <v>0</v>
      </c>
      <c r="M44" s="34">
        <v>0</v>
      </c>
      <c r="N44" s="34">
        <v>0</v>
      </c>
    </row>
    <row r="45" spans="1:14" ht="30">
      <c r="A45" s="24" t="s">
        <v>78</v>
      </c>
      <c r="B45" s="25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4">
        <v>0</v>
      </c>
      <c r="J45" s="34">
        <v>0</v>
      </c>
      <c r="K45" s="34">
        <v>0</v>
      </c>
      <c r="L45" s="35">
        <v>0</v>
      </c>
      <c r="M45" s="34">
        <v>0</v>
      </c>
      <c r="N45" s="34">
        <v>0</v>
      </c>
    </row>
    <row r="46" spans="1:14" ht="30">
      <c r="A46" s="24" t="s">
        <v>79</v>
      </c>
      <c r="B46" s="25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4">
        <v>0</v>
      </c>
      <c r="J46" s="34">
        <v>0</v>
      </c>
      <c r="K46" s="34">
        <v>0</v>
      </c>
      <c r="L46" s="35">
        <v>0</v>
      </c>
      <c r="M46" s="34">
        <v>0</v>
      </c>
      <c r="N46" s="34">
        <v>0</v>
      </c>
    </row>
    <row r="47" spans="1:14" ht="30.75" thickBot="1">
      <c r="A47" s="24" t="s">
        <v>80</v>
      </c>
      <c r="B47" s="25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4">
        <v>0</v>
      </c>
      <c r="J47" s="34">
        <v>0</v>
      </c>
      <c r="K47" s="34">
        <v>0</v>
      </c>
      <c r="L47" s="35">
        <v>0</v>
      </c>
      <c r="M47" s="34">
        <v>0</v>
      </c>
      <c r="N47" s="34">
        <v>0</v>
      </c>
    </row>
    <row r="48" spans="1:14" ht="15.75" thickBot="1">
      <c r="A48" s="19" t="s">
        <v>81</v>
      </c>
      <c r="B48" s="31">
        <f>SUM(B49:B55)</f>
        <v>0</v>
      </c>
      <c r="C48" s="31">
        <f aca="true" t="shared" si="5" ref="C48:N48">SUM(C49:C55)</f>
        <v>0</v>
      </c>
      <c r="D48" s="31">
        <f t="shared" si="5"/>
        <v>0</v>
      </c>
      <c r="E48" s="31">
        <f t="shared" si="5"/>
        <v>0</v>
      </c>
      <c r="F48" s="31">
        <f t="shared" si="5"/>
        <v>0</v>
      </c>
      <c r="G48" s="31">
        <f t="shared" si="5"/>
        <v>0</v>
      </c>
      <c r="H48" s="31">
        <f t="shared" si="5"/>
        <v>0</v>
      </c>
      <c r="I48" s="32">
        <f t="shared" si="5"/>
        <v>0</v>
      </c>
      <c r="J48" s="32">
        <f t="shared" si="5"/>
        <v>0</v>
      </c>
      <c r="K48" s="32">
        <f t="shared" si="5"/>
        <v>0</v>
      </c>
      <c r="L48" s="32">
        <f t="shared" si="5"/>
        <v>0</v>
      </c>
      <c r="M48" s="32">
        <f t="shared" si="5"/>
        <v>0</v>
      </c>
      <c r="N48" s="33">
        <f t="shared" si="5"/>
        <v>0</v>
      </c>
    </row>
    <row r="49" spans="1:14" ht="30">
      <c r="A49" s="24" t="s">
        <v>82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34">
        <v>0</v>
      </c>
      <c r="J49" s="34">
        <v>0</v>
      </c>
      <c r="K49" s="34">
        <v>0</v>
      </c>
      <c r="L49" s="35">
        <v>0</v>
      </c>
      <c r="M49" s="34">
        <v>0</v>
      </c>
      <c r="N49" s="34">
        <v>0</v>
      </c>
    </row>
    <row r="50" spans="1:14" ht="30">
      <c r="A50" s="24" t="s">
        <v>83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34">
        <v>0</v>
      </c>
      <c r="J50" s="34">
        <v>0</v>
      </c>
      <c r="K50" s="34">
        <v>0</v>
      </c>
      <c r="L50" s="35">
        <v>0</v>
      </c>
      <c r="M50" s="34">
        <v>0</v>
      </c>
      <c r="N50" s="34">
        <v>0</v>
      </c>
    </row>
    <row r="51" spans="1:14" ht="30">
      <c r="A51" s="24" t="s">
        <v>84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34">
        <v>0</v>
      </c>
      <c r="J51" s="34">
        <v>0</v>
      </c>
      <c r="K51" s="34">
        <v>0</v>
      </c>
      <c r="L51" s="35">
        <v>0</v>
      </c>
      <c r="M51" s="34">
        <v>0</v>
      </c>
      <c r="N51" s="34">
        <v>0</v>
      </c>
    </row>
    <row r="52" spans="1:14" ht="30">
      <c r="A52" s="24" t="s">
        <v>85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34">
        <v>0</v>
      </c>
      <c r="J52" s="34">
        <v>0</v>
      </c>
      <c r="K52" s="34">
        <v>0</v>
      </c>
      <c r="L52" s="35">
        <v>0</v>
      </c>
      <c r="M52" s="34">
        <v>0</v>
      </c>
      <c r="N52" s="34">
        <v>0</v>
      </c>
    </row>
    <row r="53" spans="1:14" ht="30">
      <c r="A53" s="24" t="s">
        <v>86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34">
        <v>0</v>
      </c>
      <c r="J53" s="34">
        <v>0</v>
      </c>
      <c r="K53" s="34">
        <v>0</v>
      </c>
      <c r="L53" s="35">
        <v>0</v>
      </c>
      <c r="M53" s="34">
        <v>0</v>
      </c>
      <c r="N53" s="34">
        <v>0</v>
      </c>
    </row>
    <row r="54" spans="1:14" ht="30">
      <c r="A54" s="24" t="s">
        <v>87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34">
        <v>0</v>
      </c>
      <c r="J54" s="34">
        <v>0</v>
      </c>
      <c r="K54" s="34">
        <v>0</v>
      </c>
      <c r="L54" s="35">
        <v>0</v>
      </c>
      <c r="M54" s="34">
        <v>0</v>
      </c>
      <c r="N54" s="34">
        <v>0</v>
      </c>
    </row>
    <row r="55" spans="1:14" ht="30.75" thickBot="1">
      <c r="A55" s="24" t="s">
        <v>88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34">
        <v>0</v>
      </c>
      <c r="J55" s="34">
        <v>0</v>
      </c>
      <c r="K55" s="34">
        <v>0</v>
      </c>
      <c r="L55" s="35">
        <v>0</v>
      </c>
      <c r="M55" s="34">
        <v>0</v>
      </c>
      <c r="N55" s="34">
        <v>0</v>
      </c>
    </row>
    <row r="56" spans="1:14" ht="15.75" thickBot="1">
      <c r="A56" s="19" t="s">
        <v>26</v>
      </c>
      <c r="B56" s="20">
        <f>SUM(B57:B57)</f>
        <v>90468.03</v>
      </c>
      <c r="C56" s="27">
        <f aca="true" t="shared" si="6" ref="C56:N56">SUM(C57:C57)</f>
        <v>0</v>
      </c>
      <c r="D56" s="27">
        <f t="shared" si="6"/>
        <v>0</v>
      </c>
      <c r="E56" s="27">
        <f t="shared" si="6"/>
        <v>72060.03</v>
      </c>
      <c r="F56" s="27">
        <f t="shared" si="6"/>
        <v>0</v>
      </c>
      <c r="G56" s="27">
        <f t="shared" si="6"/>
        <v>18408</v>
      </c>
      <c r="H56" s="27">
        <f t="shared" si="6"/>
        <v>0</v>
      </c>
      <c r="I56" s="28">
        <f t="shared" si="6"/>
        <v>0</v>
      </c>
      <c r="J56" s="28">
        <f t="shared" si="6"/>
        <v>0</v>
      </c>
      <c r="K56" s="28">
        <f t="shared" si="6"/>
        <v>0</v>
      </c>
      <c r="L56" s="30">
        <f t="shared" si="6"/>
        <v>0</v>
      </c>
      <c r="M56" s="28">
        <f t="shared" si="6"/>
        <v>0</v>
      </c>
      <c r="N56" s="28">
        <f t="shared" si="6"/>
        <v>0</v>
      </c>
    </row>
    <row r="57" spans="1:14" ht="15">
      <c r="A57" s="36" t="s">
        <v>27</v>
      </c>
      <c r="B57" s="25">
        <f>SUM(C57:N57)</f>
        <v>90468.03</v>
      </c>
      <c r="C57" s="37">
        <v>0</v>
      </c>
      <c r="D57" s="37">
        <v>0</v>
      </c>
      <c r="E57" s="37">
        <v>72060.03</v>
      </c>
      <c r="F57" s="37">
        <v>0</v>
      </c>
      <c r="G57" s="37">
        <v>18408</v>
      </c>
      <c r="H57" s="37">
        <v>0</v>
      </c>
      <c r="I57" s="38">
        <v>0</v>
      </c>
      <c r="J57" s="38">
        <v>0</v>
      </c>
      <c r="K57" s="38">
        <v>0</v>
      </c>
      <c r="L57" s="39">
        <v>0</v>
      </c>
      <c r="M57" s="38">
        <v>0</v>
      </c>
      <c r="N57" s="38">
        <v>0</v>
      </c>
    </row>
    <row r="58" spans="1:14" ht="30">
      <c r="A58" s="24" t="s">
        <v>89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34">
        <v>0</v>
      </c>
      <c r="J58" s="34">
        <v>0</v>
      </c>
      <c r="K58" s="34">
        <v>0</v>
      </c>
      <c r="L58" s="35">
        <v>0</v>
      </c>
      <c r="M58" s="34">
        <v>0</v>
      </c>
      <c r="N58" s="34">
        <v>0</v>
      </c>
    </row>
    <row r="59" spans="1:14" ht="30">
      <c r="A59" s="24" t="s">
        <v>90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34">
        <v>0</v>
      </c>
      <c r="J59" s="34">
        <v>0</v>
      </c>
      <c r="K59" s="34">
        <v>0</v>
      </c>
      <c r="L59" s="35">
        <v>0</v>
      </c>
      <c r="M59" s="34">
        <v>0</v>
      </c>
      <c r="N59" s="34">
        <v>0</v>
      </c>
    </row>
    <row r="60" spans="1:14" ht="30">
      <c r="A60" s="24" t="s">
        <v>91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34">
        <v>0</v>
      </c>
      <c r="J60" s="34">
        <v>0</v>
      </c>
      <c r="K60" s="34">
        <v>0</v>
      </c>
      <c r="L60" s="35">
        <v>0</v>
      </c>
      <c r="M60" s="34">
        <v>0</v>
      </c>
      <c r="N60" s="34">
        <v>0</v>
      </c>
    </row>
    <row r="61" spans="1:14" ht="18.75" customHeight="1">
      <c r="A61" s="24" t="s">
        <v>43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34">
        <v>0</v>
      </c>
      <c r="J61" s="34">
        <v>0</v>
      </c>
      <c r="K61" s="34">
        <v>0</v>
      </c>
      <c r="L61" s="35">
        <v>0</v>
      </c>
      <c r="M61" s="34">
        <v>0</v>
      </c>
      <c r="N61" s="34">
        <v>0</v>
      </c>
    </row>
    <row r="62" spans="1:14" ht="15">
      <c r="A62" s="24" t="s">
        <v>92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34">
        <v>0</v>
      </c>
      <c r="J62" s="34">
        <v>0</v>
      </c>
      <c r="K62" s="34">
        <v>0</v>
      </c>
      <c r="L62" s="35">
        <v>0</v>
      </c>
      <c r="M62" s="34">
        <v>0</v>
      </c>
      <c r="N62" s="34">
        <v>0</v>
      </c>
    </row>
    <row r="63" spans="1:14" ht="15">
      <c r="A63" s="24" t="s">
        <v>93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34">
        <v>0</v>
      </c>
      <c r="J63" s="34">
        <v>0</v>
      </c>
      <c r="K63" s="34">
        <v>0</v>
      </c>
      <c r="L63" s="35">
        <v>0</v>
      </c>
      <c r="M63" s="34">
        <v>0</v>
      </c>
      <c r="N63" s="34">
        <v>0</v>
      </c>
    </row>
    <row r="64" spans="1:14" ht="15">
      <c r="A64" s="24" t="s">
        <v>94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34">
        <v>0</v>
      </c>
      <c r="J64" s="34">
        <v>0</v>
      </c>
      <c r="K64" s="34">
        <v>0</v>
      </c>
      <c r="L64" s="35">
        <v>0</v>
      </c>
      <c r="M64" s="34">
        <v>0</v>
      </c>
      <c r="N64" s="34">
        <v>0</v>
      </c>
    </row>
    <row r="65" spans="1:14" ht="30.75" thickBot="1">
      <c r="A65" s="40" t="s">
        <v>95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2">
        <v>0</v>
      </c>
      <c r="J65" s="42">
        <v>0</v>
      </c>
      <c r="K65" s="42">
        <v>0</v>
      </c>
      <c r="L65" s="43">
        <v>0</v>
      </c>
      <c r="M65" s="42">
        <v>0</v>
      </c>
      <c r="N65" s="42">
        <v>0</v>
      </c>
    </row>
    <row r="66" spans="1:14" ht="15.75" thickBot="1">
      <c r="A66" s="19" t="s">
        <v>96</v>
      </c>
      <c r="B66" s="31">
        <f>SUM(B67:B70)</f>
        <v>0</v>
      </c>
      <c r="C66" s="31">
        <f aca="true" t="shared" si="7" ref="C66:N66">SUM(C67:C70)</f>
        <v>0</v>
      </c>
      <c r="D66" s="31">
        <f t="shared" si="7"/>
        <v>0</v>
      </c>
      <c r="E66" s="31">
        <f t="shared" si="7"/>
        <v>0</v>
      </c>
      <c r="F66" s="31">
        <f t="shared" si="7"/>
        <v>0</v>
      </c>
      <c r="G66" s="31">
        <f t="shared" si="7"/>
        <v>0</v>
      </c>
      <c r="H66" s="31">
        <f t="shared" si="7"/>
        <v>0</v>
      </c>
      <c r="I66" s="32">
        <f t="shared" si="7"/>
        <v>0</v>
      </c>
      <c r="J66" s="32">
        <f t="shared" si="7"/>
        <v>0</v>
      </c>
      <c r="K66" s="32">
        <f t="shared" si="7"/>
        <v>0</v>
      </c>
      <c r="L66" s="32">
        <f t="shared" si="7"/>
        <v>0</v>
      </c>
      <c r="M66" s="32">
        <f t="shared" si="7"/>
        <v>0</v>
      </c>
      <c r="N66" s="33">
        <f t="shared" si="7"/>
        <v>0</v>
      </c>
    </row>
    <row r="67" spans="1:14" ht="15">
      <c r="A67" s="24" t="s">
        <v>97</v>
      </c>
      <c r="B67" s="44">
        <v>0</v>
      </c>
      <c r="C67" s="44">
        <v>0</v>
      </c>
      <c r="D67" s="45">
        <v>0</v>
      </c>
      <c r="E67" s="44">
        <v>0</v>
      </c>
      <c r="F67" s="44">
        <v>0</v>
      </c>
      <c r="G67" s="44">
        <v>0</v>
      </c>
      <c r="H67" s="44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</row>
    <row r="68" spans="1:14" ht="15">
      <c r="A68" s="24" t="s">
        <v>98</v>
      </c>
      <c r="B68" s="29">
        <v>0</v>
      </c>
      <c r="C68" s="29">
        <v>0</v>
      </c>
      <c r="D68" s="45">
        <v>0</v>
      </c>
      <c r="E68" s="29">
        <v>0</v>
      </c>
      <c r="F68" s="29">
        <v>0</v>
      </c>
      <c r="G68" s="29">
        <v>0</v>
      </c>
      <c r="H68" s="29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</row>
    <row r="69" spans="1:14" ht="15">
      <c r="A69" s="24" t="s">
        <v>99</v>
      </c>
      <c r="B69" s="29">
        <v>0</v>
      </c>
      <c r="C69" s="29">
        <v>0</v>
      </c>
      <c r="D69" s="45">
        <v>0</v>
      </c>
      <c r="E69" s="29">
        <v>0</v>
      </c>
      <c r="F69" s="29">
        <v>0</v>
      </c>
      <c r="G69" s="29">
        <v>0</v>
      </c>
      <c r="H69" s="29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</row>
    <row r="70" spans="1:14" ht="30.75" thickBot="1">
      <c r="A70" s="24" t="s">
        <v>100</v>
      </c>
      <c r="B70" s="46">
        <v>0</v>
      </c>
      <c r="C70" s="46">
        <v>0</v>
      </c>
      <c r="D70" s="45">
        <v>0</v>
      </c>
      <c r="E70" s="46">
        <v>0</v>
      </c>
      <c r="F70" s="46">
        <v>0</v>
      </c>
      <c r="G70" s="46">
        <v>0</v>
      </c>
      <c r="H70" s="46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</row>
    <row r="71" spans="1:14" ht="30.75" thickBot="1">
      <c r="A71" s="19" t="s">
        <v>101</v>
      </c>
      <c r="B71" s="31">
        <f>SUM(B72:B73)</f>
        <v>0</v>
      </c>
      <c r="C71" s="31">
        <f aca="true" t="shared" si="8" ref="C71:N71">SUM(C72:C73)</f>
        <v>0</v>
      </c>
      <c r="D71" s="31">
        <f t="shared" si="8"/>
        <v>0</v>
      </c>
      <c r="E71" s="31">
        <f t="shared" si="8"/>
        <v>0</v>
      </c>
      <c r="F71" s="31">
        <f t="shared" si="8"/>
        <v>0</v>
      </c>
      <c r="G71" s="31">
        <f t="shared" si="8"/>
        <v>0</v>
      </c>
      <c r="H71" s="31">
        <f t="shared" si="8"/>
        <v>0</v>
      </c>
      <c r="I71" s="32">
        <f t="shared" si="8"/>
        <v>0</v>
      </c>
      <c r="J71" s="32">
        <f t="shared" si="8"/>
        <v>0</v>
      </c>
      <c r="K71" s="32">
        <f t="shared" si="8"/>
        <v>0</v>
      </c>
      <c r="L71" s="32">
        <f t="shared" si="8"/>
        <v>0</v>
      </c>
      <c r="M71" s="32">
        <f t="shared" si="8"/>
        <v>0</v>
      </c>
      <c r="N71" s="33">
        <f t="shared" si="8"/>
        <v>0</v>
      </c>
    </row>
    <row r="72" spans="1:14" ht="15">
      <c r="A72" s="24" t="s">
        <v>102</v>
      </c>
      <c r="B72" s="25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4">
        <v>0</v>
      </c>
      <c r="J72" s="34">
        <v>0</v>
      </c>
      <c r="K72" s="34">
        <v>0</v>
      </c>
      <c r="L72" s="35">
        <v>0</v>
      </c>
      <c r="M72" s="34">
        <v>0</v>
      </c>
      <c r="N72" s="34">
        <v>0</v>
      </c>
    </row>
    <row r="73" spans="1:14" ht="15.75" thickBot="1">
      <c r="A73" s="24" t="s">
        <v>103</v>
      </c>
      <c r="B73" s="25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4">
        <v>0</v>
      </c>
      <c r="J73" s="34">
        <v>0</v>
      </c>
      <c r="K73" s="34">
        <v>0</v>
      </c>
      <c r="L73" s="35">
        <v>0</v>
      </c>
      <c r="M73" s="34">
        <v>0</v>
      </c>
      <c r="N73" s="34">
        <v>0</v>
      </c>
    </row>
    <row r="74" spans="1:14" ht="15.75" thickBot="1">
      <c r="A74" s="19" t="s">
        <v>104</v>
      </c>
      <c r="B74" s="31">
        <f>SUM(B75:B77)</f>
        <v>0</v>
      </c>
      <c r="C74" s="31">
        <f aca="true" t="shared" si="9" ref="C74:N74">SUM(C75:C77)</f>
        <v>0</v>
      </c>
      <c r="D74" s="31">
        <f t="shared" si="9"/>
        <v>0</v>
      </c>
      <c r="E74" s="31">
        <f t="shared" si="9"/>
        <v>0</v>
      </c>
      <c r="F74" s="31">
        <f t="shared" si="9"/>
        <v>0</v>
      </c>
      <c r="G74" s="31">
        <f t="shared" si="9"/>
        <v>0</v>
      </c>
      <c r="H74" s="31">
        <f t="shared" si="9"/>
        <v>0</v>
      </c>
      <c r="I74" s="32">
        <f t="shared" si="9"/>
        <v>0</v>
      </c>
      <c r="J74" s="32">
        <f t="shared" si="9"/>
        <v>0</v>
      </c>
      <c r="K74" s="32">
        <f t="shared" si="9"/>
        <v>0</v>
      </c>
      <c r="L74" s="32">
        <f t="shared" si="9"/>
        <v>0</v>
      </c>
      <c r="M74" s="32">
        <f t="shared" si="9"/>
        <v>0</v>
      </c>
      <c r="N74" s="33">
        <f t="shared" si="9"/>
        <v>0</v>
      </c>
    </row>
    <row r="75" spans="1:14" ht="15">
      <c r="A75" s="24" t="s">
        <v>105</v>
      </c>
      <c r="B75" s="25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4">
        <v>0</v>
      </c>
      <c r="J75" s="34">
        <v>0</v>
      </c>
      <c r="K75" s="34">
        <v>0</v>
      </c>
      <c r="L75" s="35">
        <v>0</v>
      </c>
      <c r="M75" s="34">
        <v>0</v>
      </c>
      <c r="N75" s="34">
        <v>0</v>
      </c>
    </row>
    <row r="76" spans="1:14" ht="15">
      <c r="A76" s="24" t="s">
        <v>106</v>
      </c>
      <c r="B76" s="25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4">
        <v>0</v>
      </c>
      <c r="J76" s="34">
        <v>0</v>
      </c>
      <c r="K76" s="34">
        <v>0</v>
      </c>
      <c r="L76" s="35">
        <v>0</v>
      </c>
      <c r="M76" s="34">
        <v>0</v>
      </c>
      <c r="N76" s="34">
        <v>0</v>
      </c>
    </row>
    <row r="77" spans="1:14" ht="30.75" thickBot="1">
      <c r="A77" s="24" t="s">
        <v>107</v>
      </c>
      <c r="B77" s="25">
        <v>0</v>
      </c>
      <c r="C77" s="26">
        <v>0</v>
      </c>
      <c r="D77" s="26"/>
      <c r="E77" s="26">
        <v>0</v>
      </c>
      <c r="F77" s="26">
        <v>0</v>
      </c>
      <c r="G77" s="26">
        <v>0</v>
      </c>
      <c r="H77" s="26">
        <v>0</v>
      </c>
      <c r="I77" s="34">
        <v>0</v>
      </c>
      <c r="J77" s="34">
        <v>0</v>
      </c>
      <c r="K77" s="34">
        <v>0</v>
      </c>
      <c r="L77" s="35">
        <v>0</v>
      </c>
      <c r="M77" s="34">
        <v>0</v>
      </c>
      <c r="N77" s="34">
        <v>0</v>
      </c>
    </row>
    <row r="78" spans="1:14" ht="15.75" thickBot="1">
      <c r="A78" s="47" t="s">
        <v>28</v>
      </c>
      <c r="B78" s="48">
        <f aca="true" t="shared" si="10" ref="B78:N78">+B14+B20+B30+B56</f>
        <v>21682577.64</v>
      </c>
      <c r="C78" s="49">
        <f t="shared" si="10"/>
        <v>2846698.13</v>
      </c>
      <c r="D78" s="49">
        <f t="shared" si="10"/>
        <v>3295638.95</v>
      </c>
      <c r="E78" s="49">
        <f t="shared" si="10"/>
        <v>4841281.88</v>
      </c>
      <c r="F78" s="49">
        <f t="shared" si="10"/>
        <v>3504775.19</v>
      </c>
      <c r="G78" s="49">
        <f t="shared" si="10"/>
        <v>3719484.89</v>
      </c>
      <c r="H78" s="49">
        <f t="shared" si="10"/>
        <v>3474698.6</v>
      </c>
      <c r="I78" s="50">
        <f t="shared" si="10"/>
        <v>0</v>
      </c>
      <c r="J78" s="50">
        <f t="shared" si="10"/>
        <v>0</v>
      </c>
      <c r="K78" s="50">
        <f t="shared" si="10"/>
        <v>0</v>
      </c>
      <c r="L78" s="51">
        <f t="shared" si="10"/>
        <v>0</v>
      </c>
      <c r="M78" s="50">
        <f t="shared" si="10"/>
        <v>0</v>
      </c>
      <c r="N78" s="50">
        <f t="shared" si="10"/>
        <v>0</v>
      </c>
    </row>
    <row r="79" spans="1:14" ht="15">
      <c r="A79" s="52" t="s">
        <v>29</v>
      </c>
      <c r="B79" s="29">
        <f aca="true" t="shared" si="11" ref="B79:H79">SUM(C79:N79)</f>
        <v>0</v>
      </c>
      <c r="C79" s="29">
        <f t="shared" si="11"/>
        <v>0</v>
      </c>
      <c r="D79" s="29">
        <f t="shared" si="11"/>
        <v>0</v>
      </c>
      <c r="E79" s="29">
        <f t="shared" si="11"/>
        <v>0</v>
      </c>
      <c r="F79" s="29">
        <f t="shared" si="11"/>
        <v>0</v>
      </c>
      <c r="G79" s="29">
        <f t="shared" si="11"/>
        <v>0</v>
      </c>
      <c r="H79" s="29">
        <f t="shared" si="11"/>
        <v>0</v>
      </c>
      <c r="I79" s="34">
        <v>0</v>
      </c>
      <c r="J79" s="34">
        <v>0</v>
      </c>
      <c r="K79" s="34">
        <v>0</v>
      </c>
      <c r="L79" s="35">
        <v>0</v>
      </c>
      <c r="M79" s="34">
        <v>0</v>
      </c>
      <c r="N79" s="34">
        <v>0</v>
      </c>
    </row>
    <row r="80" spans="1:14" ht="15">
      <c r="A80" s="52" t="s">
        <v>30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4">
        <v>0</v>
      </c>
      <c r="J80" s="34">
        <v>0</v>
      </c>
      <c r="K80" s="34">
        <v>0</v>
      </c>
      <c r="L80" s="35">
        <v>0</v>
      </c>
      <c r="M80" s="34">
        <v>0</v>
      </c>
      <c r="N80" s="34">
        <v>0</v>
      </c>
    </row>
    <row r="81" spans="1:14" ht="24.75" customHeight="1">
      <c r="A81" s="24" t="s">
        <v>31</v>
      </c>
      <c r="B81" s="29">
        <f aca="true" t="shared" si="12" ref="B81:B87">SUM(C81:N81)</f>
        <v>0</v>
      </c>
      <c r="C81" s="29">
        <f aca="true" t="shared" si="13" ref="C81:C87">SUM(D81:O81)</f>
        <v>0</v>
      </c>
      <c r="D81" s="29">
        <f aca="true" t="shared" si="14" ref="D81:D87">SUM(E81:P81)</f>
        <v>0</v>
      </c>
      <c r="E81" s="29">
        <f aca="true" t="shared" si="15" ref="E81:E87">SUM(F81:Q81)</f>
        <v>0</v>
      </c>
      <c r="F81" s="29">
        <f aca="true" t="shared" si="16" ref="F81:F87">SUM(G81:R81)</f>
        <v>0</v>
      </c>
      <c r="G81" s="29">
        <f aca="true" t="shared" si="17" ref="G81:G87">SUM(H81:S81)</f>
        <v>0</v>
      </c>
      <c r="H81" s="29">
        <f aca="true" t="shared" si="18" ref="H81:H87">SUM(I81:T81)</f>
        <v>0</v>
      </c>
      <c r="I81" s="34">
        <v>0</v>
      </c>
      <c r="J81" s="34">
        <v>0</v>
      </c>
      <c r="K81" s="34">
        <v>0</v>
      </c>
      <c r="L81" s="35">
        <v>0</v>
      </c>
      <c r="M81" s="34">
        <v>0</v>
      </c>
      <c r="N81" s="34">
        <v>0</v>
      </c>
    </row>
    <row r="82" spans="1:14" ht="12.75" customHeight="1">
      <c r="A82" s="24" t="s">
        <v>32</v>
      </c>
      <c r="B82" s="29">
        <f t="shared" si="12"/>
        <v>0</v>
      </c>
      <c r="C82" s="29">
        <f t="shared" si="13"/>
        <v>0</v>
      </c>
      <c r="D82" s="29">
        <f t="shared" si="14"/>
        <v>0</v>
      </c>
      <c r="E82" s="29">
        <f t="shared" si="15"/>
        <v>0</v>
      </c>
      <c r="F82" s="29">
        <f t="shared" si="16"/>
        <v>0</v>
      </c>
      <c r="G82" s="29">
        <f t="shared" si="17"/>
        <v>0</v>
      </c>
      <c r="H82" s="29">
        <f t="shared" si="18"/>
        <v>0</v>
      </c>
      <c r="I82" s="34">
        <v>0</v>
      </c>
      <c r="J82" s="34">
        <v>0</v>
      </c>
      <c r="K82" s="34">
        <v>0</v>
      </c>
      <c r="L82" s="35">
        <v>0</v>
      </c>
      <c r="M82" s="34">
        <v>0</v>
      </c>
      <c r="N82" s="34">
        <v>0</v>
      </c>
    </row>
    <row r="83" spans="1:14" ht="15">
      <c r="A83" s="52" t="s">
        <v>33</v>
      </c>
      <c r="B83" s="29">
        <f t="shared" si="12"/>
        <v>0</v>
      </c>
      <c r="C83" s="29">
        <f t="shared" si="13"/>
        <v>0</v>
      </c>
      <c r="D83" s="29">
        <f t="shared" si="14"/>
        <v>0</v>
      </c>
      <c r="E83" s="29">
        <f t="shared" si="15"/>
        <v>0</v>
      </c>
      <c r="F83" s="29">
        <f t="shared" si="16"/>
        <v>0</v>
      </c>
      <c r="G83" s="29">
        <f>SUM(H83:S83)</f>
        <v>0</v>
      </c>
      <c r="H83" s="29">
        <f t="shared" si="18"/>
        <v>0</v>
      </c>
      <c r="I83" s="34">
        <v>0</v>
      </c>
      <c r="J83" s="34">
        <v>0</v>
      </c>
      <c r="K83" s="34">
        <v>0</v>
      </c>
      <c r="L83" s="35">
        <v>0</v>
      </c>
      <c r="M83" s="34">
        <v>0</v>
      </c>
      <c r="N83" s="34">
        <v>0</v>
      </c>
    </row>
    <row r="84" spans="1:14" ht="15">
      <c r="A84" s="24" t="s">
        <v>34</v>
      </c>
      <c r="B84" s="29">
        <f t="shared" si="12"/>
        <v>0</v>
      </c>
      <c r="C84" s="29">
        <f t="shared" si="13"/>
        <v>0</v>
      </c>
      <c r="D84" s="29">
        <f t="shared" si="14"/>
        <v>0</v>
      </c>
      <c r="E84" s="29">
        <f t="shared" si="15"/>
        <v>0</v>
      </c>
      <c r="F84" s="29">
        <f t="shared" si="16"/>
        <v>0</v>
      </c>
      <c r="G84" s="29">
        <f t="shared" si="17"/>
        <v>0</v>
      </c>
      <c r="H84" s="29">
        <f t="shared" si="18"/>
        <v>0</v>
      </c>
      <c r="I84" s="34">
        <v>0</v>
      </c>
      <c r="J84" s="34">
        <v>0</v>
      </c>
      <c r="K84" s="34">
        <v>0</v>
      </c>
      <c r="L84" s="35">
        <v>0</v>
      </c>
      <c r="M84" s="34">
        <v>0</v>
      </c>
      <c r="N84" s="34">
        <v>0</v>
      </c>
    </row>
    <row r="85" spans="1:14" ht="15">
      <c r="A85" s="24" t="s">
        <v>35</v>
      </c>
      <c r="B85" s="29">
        <f t="shared" si="12"/>
        <v>0</v>
      </c>
      <c r="C85" s="29">
        <f t="shared" si="13"/>
        <v>0</v>
      </c>
      <c r="D85" s="29">
        <f t="shared" si="14"/>
        <v>0</v>
      </c>
      <c r="E85" s="29">
        <f t="shared" si="15"/>
        <v>0</v>
      </c>
      <c r="F85" s="29">
        <f t="shared" si="16"/>
        <v>0</v>
      </c>
      <c r="G85" s="29">
        <f t="shared" si="17"/>
        <v>0</v>
      </c>
      <c r="H85" s="29">
        <f t="shared" si="18"/>
        <v>0</v>
      </c>
      <c r="I85" s="34">
        <v>0</v>
      </c>
      <c r="J85" s="34">
        <v>0</v>
      </c>
      <c r="K85" s="34">
        <v>0</v>
      </c>
      <c r="L85" s="35">
        <v>0</v>
      </c>
      <c r="M85" s="34">
        <v>0</v>
      </c>
      <c r="N85" s="34">
        <v>0</v>
      </c>
    </row>
    <row r="86" spans="1:14" s="2" customFormat="1" ht="11.25" customHeight="1">
      <c r="A86" s="52" t="s">
        <v>36</v>
      </c>
      <c r="B86" s="29">
        <f t="shared" si="12"/>
        <v>0</v>
      </c>
      <c r="C86" s="29">
        <f t="shared" si="13"/>
        <v>0</v>
      </c>
      <c r="D86" s="29">
        <f t="shared" si="14"/>
        <v>0</v>
      </c>
      <c r="E86" s="29">
        <f t="shared" si="15"/>
        <v>0</v>
      </c>
      <c r="F86" s="29">
        <f t="shared" si="16"/>
        <v>0</v>
      </c>
      <c r="G86" s="29">
        <f t="shared" si="17"/>
        <v>0</v>
      </c>
      <c r="H86" s="29">
        <f t="shared" si="18"/>
        <v>0</v>
      </c>
      <c r="I86" s="34">
        <v>0</v>
      </c>
      <c r="J86" s="34">
        <v>0</v>
      </c>
      <c r="K86" s="34">
        <v>0</v>
      </c>
      <c r="L86" s="35">
        <v>0</v>
      </c>
      <c r="M86" s="34">
        <v>0</v>
      </c>
      <c r="N86" s="34">
        <v>0</v>
      </c>
    </row>
    <row r="87" spans="1:14" s="2" customFormat="1" ht="20.25" customHeight="1" thickBot="1">
      <c r="A87" s="24" t="s">
        <v>37</v>
      </c>
      <c r="B87" s="29">
        <f t="shared" si="12"/>
        <v>0</v>
      </c>
      <c r="C87" s="29">
        <f t="shared" si="13"/>
        <v>0</v>
      </c>
      <c r="D87" s="29">
        <f t="shared" si="14"/>
        <v>0</v>
      </c>
      <c r="E87" s="29">
        <f t="shared" si="15"/>
        <v>0</v>
      </c>
      <c r="F87" s="29">
        <f t="shared" si="16"/>
        <v>0</v>
      </c>
      <c r="G87" s="29">
        <f t="shared" si="17"/>
        <v>0</v>
      </c>
      <c r="H87" s="29">
        <f t="shared" si="18"/>
        <v>0</v>
      </c>
      <c r="I87" s="34">
        <v>0</v>
      </c>
      <c r="J87" s="34">
        <v>0</v>
      </c>
      <c r="K87" s="34">
        <v>0</v>
      </c>
      <c r="L87" s="35">
        <v>0</v>
      </c>
      <c r="M87" s="34">
        <v>0</v>
      </c>
      <c r="N87" s="34">
        <v>0</v>
      </c>
    </row>
    <row r="88" spans="1:14" s="2" customFormat="1" ht="15.75" thickBot="1">
      <c r="A88" s="53" t="s">
        <v>38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0</v>
      </c>
      <c r="J88" s="55">
        <v>0</v>
      </c>
      <c r="K88" s="55">
        <v>0</v>
      </c>
      <c r="L88" s="56">
        <v>0</v>
      </c>
      <c r="M88" s="55">
        <v>0</v>
      </c>
      <c r="N88" s="55">
        <v>0</v>
      </c>
    </row>
    <row r="89" spans="1:14" s="2" customFormat="1" ht="0.75" customHeight="1" thickBot="1">
      <c r="A89" s="57"/>
      <c r="B89" s="58"/>
      <c r="C89" s="59"/>
      <c r="D89" s="59"/>
      <c r="E89" s="59"/>
      <c r="F89" s="59"/>
      <c r="G89" s="59"/>
      <c r="H89" s="59"/>
      <c r="I89" s="60"/>
      <c r="J89" s="60"/>
      <c r="K89" s="60"/>
      <c r="L89" s="61"/>
      <c r="M89" s="60"/>
      <c r="N89" s="60"/>
    </row>
    <row r="90" spans="1:14" s="2" customFormat="1" ht="15.75" thickBot="1">
      <c r="A90" s="62" t="s">
        <v>39</v>
      </c>
      <c r="B90" s="63">
        <f>+B78-B89</f>
        <v>21682577.64</v>
      </c>
      <c r="C90" s="63">
        <f aca="true" t="shared" si="19" ref="C90:N90">+C78-C89</f>
        <v>2846698.13</v>
      </c>
      <c r="D90" s="63">
        <f t="shared" si="19"/>
        <v>3295638.95</v>
      </c>
      <c r="E90" s="63">
        <f t="shared" si="19"/>
        <v>4841281.88</v>
      </c>
      <c r="F90" s="63">
        <f t="shared" si="19"/>
        <v>3504775.19</v>
      </c>
      <c r="G90" s="63">
        <f t="shared" si="19"/>
        <v>3719484.89</v>
      </c>
      <c r="H90" s="63">
        <f t="shared" si="19"/>
        <v>3474698.6</v>
      </c>
      <c r="I90" s="64">
        <f t="shared" si="19"/>
        <v>0</v>
      </c>
      <c r="J90" s="64">
        <f t="shared" si="19"/>
        <v>0</v>
      </c>
      <c r="K90" s="64">
        <f t="shared" si="19"/>
        <v>0</v>
      </c>
      <c r="L90" s="65">
        <f t="shared" si="19"/>
        <v>0</v>
      </c>
      <c r="M90" s="64">
        <f t="shared" si="19"/>
        <v>0</v>
      </c>
      <c r="N90" s="64">
        <f t="shared" si="19"/>
        <v>0</v>
      </c>
    </row>
    <row r="91" spans="1:9" s="2" customFormat="1" ht="12.75">
      <c r="A91" s="4"/>
      <c r="B91" s="5"/>
      <c r="D91" s="15"/>
      <c r="F91" s="15"/>
      <c r="H91" s="15"/>
      <c r="I91" s="14"/>
    </row>
    <row r="92" spans="1:14" s="2" customFormat="1" ht="12.75">
      <c r="A92" s="9" t="s">
        <v>67</v>
      </c>
      <c r="B92" s="9"/>
      <c r="C92" s="9" t="s">
        <v>59</v>
      </c>
      <c r="D92" s="9"/>
      <c r="E92" s="9"/>
      <c r="F92" s="9"/>
      <c r="G92" s="9"/>
      <c r="H92" s="9"/>
      <c r="I92" s="71" t="s">
        <v>63</v>
      </c>
      <c r="J92" s="71"/>
      <c r="K92" s="71"/>
      <c r="L92" s="71"/>
      <c r="M92" s="71"/>
      <c r="N92" s="71"/>
    </row>
    <row r="93" spans="1:12" s="2" customFormat="1" ht="12.75" customHeight="1" hidden="1">
      <c r="A93" s="3"/>
      <c r="B93" s="3"/>
      <c r="C93" s="1"/>
      <c r="D93" s="1"/>
      <c r="I93" s="71"/>
      <c r="J93" s="71"/>
      <c r="K93" s="71"/>
      <c r="L93" s="1"/>
    </row>
    <row r="94" spans="1:12" s="2" customFormat="1" ht="12.75" customHeight="1">
      <c r="A94" s="3"/>
      <c r="B94" s="3"/>
      <c r="C94" s="1"/>
      <c r="D94" s="1"/>
      <c r="I94" s="69"/>
      <c r="J94" s="69"/>
      <c r="K94" s="69"/>
      <c r="L94" s="1"/>
    </row>
    <row r="95" spans="1:12" s="2" customFormat="1" ht="12.75" customHeight="1">
      <c r="A95" s="3"/>
      <c r="B95" s="3"/>
      <c r="C95" s="1"/>
      <c r="D95" s="1"/>
      <c r="I95" s="69"/>
      <c r="J95" s="69"/>
      <c r="K95" s="69"/>
      <c r="L95" s="1"/>
    </row>
    <row r="96" spans="1:12" s="2" customFormat="1" ht="12.75" customHeight="1">
      <c r="A96" s="3"/>
      <c r="B96" s="3"/>
      <c r="C96" s="1"/>
      <c r="D96" s="1"/>
      <c r="I96" s="69"/>
      <c r="J96" s="69"/>
      <c r="K96" s="69"/>
      <c r="L96" s="1"/>
    </row>
    <row r="97" spans="1:12" s="2" customFormat="1" ht="12.75" customHeight="1">
      <c r="A97" s="3"/>
      <c r="B97" s="3"/>
      <c r="C97" s="1"/>
      <c r="D97" s="1"/>
      <c r="I97" s="69"/>
      <c r="J97" s="69"/>
      <c r="K97" s="69"/>
      <c r="L97" s="1"/>
    </row>
    <row r="98" spans="1:12" s="2" customFormat="1" ht="12.75" customHeight="1">
      <c r="A98" s="3"/>
      <c r="B98" s="3"/>
      <c r="C98" s="1"/>
      <c r="D98" s="1"/>
      <c r="I98" s="69"/>
      <c r="J98" s="69"/>
      <c r="K98" s="69"/>
      <c r="L98" s="1"/>
    </row>
    <row r="99" spans="1:12" s="2" customFormat="1" ht="12.75">
      <c r="A99" s="3"/>
      <c r="B99" s="3"/>
      <c r="C99" s="1"/>
      <c r="D99" s="1"/>
      <c r="I99" s="70"/>
      <c r="J99" s="70"/>
      <c r="K99" s="70"/>
      <c r="L99" s="70"/>
    </row>
    <row r="100" spans="1:14" s="2" customFormat="1" ht="12.75">
      <c r="A100" s="10" t="s">
        <v>41</v>
      </c>
      <c r="B100" s="10"/>
      <c r="C100" s="11" t="s">
        <v>60</v>
      </c>
      <c r="D100" s="11"/>
      <c r="E100" s="10"/>
      <c r="F100" s="10"/>
      <c r="G100" s="10"/>
      <c r="H100" s="10"/>
      <c r="I100" s="74" t="s">
        <v>64</v>
      </c>
      <c r="J100" s="74"/>
      <c r="K100" s="74"/>
      <c r="L100" s="74"/>
      <c r="M100" s="74"/>
      <c r="N100" s="74"/>
    </row>
    <row r="101" spans="1:14" s="2" customFormat="1" ht="12" customHeight="1">
      <c r="A101" s="9" t="s">
        <v>68</v>
      </c>
      <c r="B101" s="9"/>
      <c r="C101" s="9" t="s">
        <v>61</v>
      </c>
      <c r="D101" s="9"/>
      <c r="E101" s="9"/>
      <c r="F101" s="9"/>
      <c r="G101" s="9"/>
      <c r="H101" s="9"/>
      <c r="I101" s="71" t="s">
        <v>65</v>
      </c>
      <c r="J101" s="71"/>
      <c r="K101" s="71"/>
      <c r="L101" s="71"/>
      <c r="M101" s="71"/>
      <c r="N101" s="71"/>
    </row>
    <row r="102" spans="1:14" s="2" customFormat="1" ht="11.25" customHeight="1">
      <c r="A102" s="9" t="s">
        <v>69</v>
      </c>
      <c r="B102" s="9"/>
      <c r="C102" s="9" t="s">
        <v>62</v>
      </c>
      <c r="D102" s="9"/>
      <c r="E102" s="9"/>
      <c r="F102" s="9"/>
      <c r="G102" s="9"/>
      <c r="H102" s="9"/>
      <c r="I102" s="71" t="s">
        <v>66</v>
      </c>
      <c r="J102" s="71"/>
      <c r="K102" s="71"/>
      <c r="L102" s="71"/>
      <c r="M102" s="71"/>
      <c r="N102" s="71"/>
    </row>
    <row r="103" spans="1:2" ht="12.75">
      <c r="A103" s="6" t="s">
        <v>42</v>
      </c>
      <c r="B103" s="6"/>
    </row>
    <row r="104" spans="1:2" ht="12.75">
      <c r="A104" s="6" t="s">
        <v>109</v>
      </c>
      <c r="B104" s="6"/>
    </row>
    <row r="105" ht="12.75">
      <c r="A105" s="6"/>
    </row>
    <row r="106" spans="1:4" ht="12.75">
      <c r="A106" s="6"/>
      <c r="D106" s="16"/>
    </row>
  </sheetData>
  <sheetProtection/>
  <mergeCells count="12">
    <mergeCell ref="I102:N102"/>
    <mergeCell ref="I101:N101"/>
    <mergeCell ref="I100:N100"/>
    <mergeCell ref="A11:N11"/>
    <mergeCell ref="I93:K93"/>
    <mergeCell ref="I99:L99"/>
    <mergeCell ref="I92:N92"/>
    <mergeCell ref="A6:B6"/>
    <mergeCell ref="A7:N7"/>
    <mergeCell ref="A8:N8"/>
    <mergeCell ref="A9:N9"/>
    <mergeCell ref="A10:N10"/>
  </mergeCells>
  <printOptions horizontalCentered="1"/>
  <pageMargins left="0.11811023622047244" right="0.11811023622047244" top="0.7874015748031497" bottom="0.9448818897637795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Alsiwin Alfonso Ruiz Suero</cp:lastModifiedBy>
  <cp:lastPrinted>2023-07-31T19:45:30Z</cp:lastPrinted>
  <dcterms:created xsi:type="dcterms:W3CDTF">2000-02-17T13:35:48Z</dcterms:created>
  <dcterms:modified xsi:type="dcterms:W3CDTF">2023-07-31T19:46:33Z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